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0" windowWidth="21585" windowHeight="4875" tabRatio="606" firstSheet="1" activeTab="3"/>
  </bookViews>
  <sheets>
    <sheet name="Plan4" sheetId="1" state="hidden" r:id="rId1"/>
    <sheet name="Atendimentos anual" sheetId="2" r:id="rId2"/>
    <sheet name="Protocolos anual" sheetId="3" r:id="rId3"/>
    <sheet name="Assuntos Anual" sheetId="4" r:id="rId4"/>
    <sheet name="Secretarias Anual" sheetId="5" r:id="rId5"/>
    <sheet name="Subprefeituras Anual" sheetId="6" r:id="rId6"/>
  </sheets>
  <definedNames>
    <definedName name="_xlfn.IFERROR" hidden="1">#NAME?</definedName>
  </definedNames>
  <calcPr fullCalcOnLoad="1"/>
  <pivotCaches>
    <pivotCache cacheId="1" r:id="rId7"/>
  </pivotCaches>
</workbook>
</file>

<file path=xl/sharedStrings.xml><?xml version="1.0" encoding="utf-8"?>
<sst xmlns="http://schemas.openxmlformats.org/spreadsheetml/2006/main" count="259" uniqueCount="159">
  <si>
    <t>Controladoria Geral do Município - Ouvidoria Geral</t>
  </si>
  <si>
    <t>ATENDIMENTOS**</t>
  </si>
  <si>
    <t>variação***</t>
  </si>
  <si>
    <t>Telefone</t>
  </si>
  <si>
    <t>Formulário eletrônico</t>
  </si>
  <si>
    <t>E-mail</t>
  </si>
  <si>
    <t>Ofício</t>
  </si>
  <si>
    <t>Fax</t>
  </si>
  <si>
    <t>Outro</t>
  </si>
  <si>
    <t>TOTAL</t>
  </si>
  <si>
    <t>* Sistema de Informação e Documentação da Ouvidoria Geral do Município</t>
  </si>
  <si>
    <t>variação**</t>
  </si>
  <si>
    <t>** variação percentual em relação ao mês imediatamente anterior</t>
  </si>
  <si>
    <t>SECRETARIA</t>
  </si>
  <si>
    <t>Gabinete do Prefeito</t>
  </si>
  <si>
    <t>Secretaria do Governo Municipal</t>
  </si>
  <si>
    <t>Secretaria Municipal da Saúde</t>
  </si>
  <si>
    <t>Secretaria Municipal de Assistência e Desenvolvimento Social</t>
  </si>
  <si>
    <t>Secretaria Municipal de Cultura</t>
  </si>
  <si>
    <t>Secretaria Municipal de Educação</t>
  </si>
  <si>
    <t>Secretaria Municipal de Habitação</t>
  </si>
  <si>
    <t>Secretaria Municipal de Segurança Urbana</t>
  </si>
  <si>
    <t>Secretaria Municipal do Verde e do Meio Ambiente</t>
  </si>
  <si>
    <t>** variação entre os anos</t>
  </si>
  <si>
    <t>SUBPREFEITURA</t>
  </si>
  <si>
    <t>**Apenas atendimentos registrados via Sistema de Informação e Documentação da Ouvidoria Geral do Município</t>
  </si>
  <si>
    <t>Praça de Atendimento ao Munícipe</t>
  </si>
  <si>
    <t>2017***</t>
  </si>
  <si>
    <t>Secretaria Municipal de Gestão</t>
  </si>
  <si>
    <t>* a partir de 2017 houve alteração da denominação da Secretaria Municipal dos Negócios Jurídicos para Secretaria Municipal de Justiça; da Secretaria Municipal do Desenvolvimento, Trabalho e Empreendedorismo para Secretaria Municipal de Trabalho e Empreendedorismo; da Secretaria Municipal de Licenciamento para Secretaria Municipal de Urbanismo e Licenciamento; da Secretaria Municipal de Esportes, Lazer e Recreação para Secretaria Municipal de Esportes e Lazer; da Secretaria Municipal de Serviços para Secretaria Municipal de Inovação e Tecnologia; da Secretaria Municipal de Finanças e Desenvolvimento Econômico para Secretaria Municipal da Fazenda; da Secretaria Municipal de Infraestrutura Urbana e Obras para Secretaria Municipal de Serviços e Obras; da Secretaria Municipal de Desenvolvimento Urbano para Secretaria Municipal de Desenvolvimento Urbanismo e Licenciamento; da Secretaria Municipal da Pessoa com Deficiência e Mobilidade Reduzida para Secretaria Municipal da Pessoa com Deficiência; da Secretaria Municipal de Relações Governamentais para Secretaria Municipal de Desestatização e Parcerias; da Secretaria Municipal de Relações Internacionais e Federativas para Secretaria Municipal de Relações Internacionais; da Secretaria Municipal de Coordenação das Subprefeituras para Secretaria Municipal das Prefeituras Regionais; da Secretaria Municipal de Transportes para Secretaria Municipal de Mobilidade e Transportes; a Secretaria Municipal de Promoção da Igualdade Racial e a Secretaria Municipal de Políticas Para as Mulheres foram incorporadas à Secretaria Municipal de Direitos Humanos e Cidadania; e Controladoria Geral do município foi incorporada à Secretaria Municipal de Justiça.</t>
  </si>
  <si>
    <t>Secretaria Municipal de Urbanismo e Licenciamento*</t>
  </si>
  <si>
    <t>** não pertinentes à esfera municipal</t>
  </si>
  <si>
    <t>Árvore</t>
  </si>
  <si>
    <t>Buraco e pavimentação</t>
  </si>
  <si>
    <t>Calçadas, guias e postes</t>
  </si>
  <si>
    <t>Capinação e roçada de áreas verdes</t>
  </si>
  <si>
    <t>Drenagem de água de chuva</t>
  </si>
  <si>
    <t>Poluição sonora - PSIU</t>
  </si>
  <si>
    <t>Ponto viciado, entulho e caçamba de entulho</t>
  </si>
  <si>
    <t>Veículos abandonados</t>
  </si>
  <si>
    <t>* A partir de Dez/2016 a entrada de demamendas junto à Ouvidoria do Município de São Paulo passou a ser feita através do sistema do Portal 156, ocorrendo mudanças na classificação da natureza das demandas, o que impossibilita a comparação das naturezas atualmente empregadas  com as utilizadas no sistema antigo.</t>
  </si>
  <si>
    <t>SIGRC* - Demonstrativo dos protocolos registrados de toda a Prefeitura</t>
  </si>
  <si>
    <t>SIGRC* - Demonstrativo dos canais de atendimentos</t>
  </si>
  <si>
    <t>SIGRC* - Demonstrativo das naturezas mais demandadas</t>
  </si>
  <si>
    <t xml:space="preserve">   </t>
  </si>
  <si>
    <t>Pessoalmente/Carta</t>
  </si>
  <si>
    <t>*** variação entre os 2 últimos anos</t>
  </si>
  <si>
    <t>Meses</t>
  </si>
  <si>
    <t>Protocolos</t>
  </si>
  <si>
    <t>Variação*</t>
  </si>
  <si>
    <t>Qualidade de atendimento</t>
  </si>
  <si>
    <t>Remoção de grandes objetos</t>
  </si>
  <si>
    <t>Total Geral</t>
  </si>
  <si>
    <t>ASSUNTO</t>
  </si>
  <si>
    <t>Secretaria Especial de Comunicação</t>
  </si>
  <si>
    <t>Secretaria Especial de Relações Governamentais</t>
  </si>
  <si>
    <t xml:space="preserve">Controladoria Geral do Município </t>
  </si>
  <si>
    <t>Procuradoria Geral do Município</t>
  </si>
  <si>
    <t>Não especificado****</t>
  </si>
  <si>
    <t>-</t>
  </si>
  <si>
    <t>¹  A partir de agosto/18 a Secretaria Municipal das Prefeituras Regionais foi denominada como Secretaria Municipal das Subprefeituras</t>
  </si>
  <si>
    <t>² A partir de agosto/18 a Secretaria Municipal do Trabalho e Empreendedorismo foi denominada como Secretaria Municipal de Desenvolvimento Econômico</t>
  </si>
  <si>
    <t>³ Em agosto/18  foi criada a Secretaria Municipal de Turismo, ficando a São Paulo Turismo-SPTURIS vinculada a esta secretaria</t>
  </si>
  <si>
    <t>****Os protocolos classificadas como unidade não especificada, são reclamações recebidas no sistema sem que se tenha o registro da unidade demandada.</t>
  </si>
  <si>
    <t>Secretaria Municipal da Fazenda*</t>
  </si>
  <si>
    <t>Secretaria Municipal de Desestatização e Parcerias*</t>
  </si>
  <si>
    <t>Secretaria Municipal de Direitos Humanos e Cidadania*</t>
  </si>
  <si>
    <t>Secretaria Municipal de Esportes e Lazer*</t>
  </si>
  <si>
    <t>Secretaria Municipal de Inovação e Tecnologia*</t>
  </si>
  <si>
    <t>Secretaria Municipal de Mobilidade e Transportes*</t>
  </si>
  <si>
    <t>Secretaria Municipal da Pessoa com Deficiência*</t>
  </si>
  <si>
    <t>Secretaria Municipal de Relações Internacionais*</t>
  </si>
  <si>
    <t>Secretaria Municipal de Desenvolvimento Econômico*²</t>
  </si>
  <si>
    <t>Secretaria Municipal de Turismo³</t>
  </si>
  <si>
    <r>
      <rPr>
        <sz val="10"/>
        <color indexed="8"/>
        <rFont val="Calibri"/>
        <family val="2"/>
      </rPr>
      <t>⁴</t>
    </r>
    <r>
      <rPr>
        <sz val="10"/>
        <color indexed="8"/>
        <rFont val="Arial"/>
        <family val="2"/>
      </rPr>
      <t xml:space="preserve"> A partir de abril/18 passou a ser de responsabilidade da Secretaria Municipal das Prefeituras Regionais, o Departamento de Iliminação Pública e o Serviço Funerário.</t>
    </r>
  </si>
  <si>
    <r>
      <rPr>
        <sz val="10"/>
        <color indexed="8"/>
        <rFont val="Calibri"/>
        <family val="2"/>
      </rPr>
      <t>⁵</t>
    </r>
    <r>
      <rPr>
        <sz val="10"/>
        <color indexed="8"/>
        <rFont val="Arial"/>
        <family val="2"/>
      </rPr>
      <t xml:space="preserve"> A partir de abril/18 a Secretaria Municipal de Obras e Serviços passou a se chamar Secretaria Municipal de Infraestrutura Urbana e Obras, com alterações das suas copetências. deixando de ser responsável pelo Departamento de Iluminação Pública e pelo Serviço Funerário, sendo que estas passaram a ser de responsabilidade da Secretaria Municipal das Prefeituras Regionais.</t>
    </r>
  </si>
  <si>
    <r>
      <t>Secretaria Municipal de Infraestrutura Urbana e Obras</t>
    </r>
    <r>
      <rPr>
        <sz val="11"/>
        <color indexed="8"/>
        <rFont val="Calibri"/>
        <family val="2"/>
      </rPr>
      <t>⁵</t>
    </r>
  </si>
  <si>
    <t>Autoridade Municipal de Limpeza  Urbana - AMLURB⁶</t>
  </si>
  <si>
    <t>Departamento de Iluminação Pública - ILUME⁶</t>
  </si>
  <si>
    <t>Serviço Funerário do Município de São Paulo⁶</t>
  </si>
  <si>
    <t>Superintendência das Usinas de Asfalto - SPUA⁶</t>
  </si>
  <si>
    <t>Companhia de Engenharia de Tráfego - CET⁶</t>
  </si>
  <si>
    <t>São Paulo Transportes - SPTRANS⁶</t>
  </si>
  <si>
    <t>⁷Em agosto de 2018 a Controladoria Geral do Município se desvinculou da Secretaria Municipal de Justiça</t>
  </si>
  <si>
    <t>Secretaria Municipal de Justiça* ⁷</t>
  </si>
  <si>
    <t>Órgão externo**</t>
  </si>
  <si>
    <t>⁶A partir de maio/18 foi individualizada a quantidade de entradas de AMLURB, ILUME, SPUA e Serviço Funerário e Subprefeituras do total de entradas da Secretaria Municipal das Prefeituras Regionais, assim como de CET e SPTRANS do total da Secretaria Municipal de Mobilidade e Transportes.</t>
  </si>
  <si>
    <r>
      <t xml:space="preserve">Secretaria Municipal das Subprefeituras* ¹  </t>
    </r>
    <r>
      <rPr>
        <sz val="11"/>
        <color indexed="8"/>
        <rFont val="Calibri"/>
        <family val="2"/>
      </rPr>
      <t>⁴  ⁶ ⁸</t>
    </r>
  </si>
  <si>
    <t>***Variação não calculável em razão de mudanças metodológicas, transferência de competências entre secretarias, extinção e criação de secretarias, ausência de demanda.</t>
  </si>
  <si>
    <t xml:space="preserve"> Capela do Socorro</t>
  </si>
  <si>
    <t xml:space="preserve"> Casa Verde</t>
  </si>
  <si>
    <t xml:space="preserve"> Cidade Ademar</t>
  </si>
  <si>
    <t xml:space="preserve"> Cidade Tiradentes</t>
  </si>
  <si>
    <t xml:space="preserve"> Ermelino Matarazzo</t>
  </si>
  <si>
    <t xml:space="preserve"> Freguesia/ Brasilândia</t>
  </si>
  <si>
    <t xml:space="preserve"> Guaianases</t>
  </si>
  <si>
    <t xml:space="preserve"> Ipiranga</t>
  </si>
  <si>
    <t xml:space="preserve"> Itaim Paulista</t>
  </si>
  <si>
    <t xml:space="preserve"> Itaquera</t>
  </si>
  <si>
    <t xml:space="preserve"> Jabaquara</t>
  </si>
  <si>
    <t xml:space="preserve"> Jaçanã/Tremembé</t>
  </si>
  <si>
    <t xml:space="preserve"> Lapa</t>
  </si>
  <si>
    <t xml:space="preserve"> M´Boi Mirim</t>
  </si>
  <si>
    <t xml:space="preserve"> Moóca</t>
  </si>
  <si>
    <t xml:space="preserve"> Parelheiros</t>
  </si>
  <si>
    <t xml:space="preserve"> Penha</t>
  </si>
  <si>
    <t xml:space="preserve"> Perus</t>
  </si>
  <si>
    <t xml:space="preserve"> Pinheiros</t>
  </si>
  <si>
    <t xml:space="preserve"> Pirituba/Jaraguá</t>
  </si>
  <si>
    <t xml:space="preserve"> Santana/Tucuruvi</t>
  </si>
  <si>
    <t xml:space="preserve"> Santo Amaro</t>
  </si>
  <si>
    <t xml:space="preserve"> São Mateus</t>
  </si>
  <si>
    <t xml:space="preserve"> São Miguel Paulista</t>
  </si>
  <si>
    <t xml:space="preserve"> Sapopemba</t>
  </si>
  <si>
    <t xml:space="preserve"> Sé</t>
  </si>
  <si>
    <t xml:space="preserve"> Vila Maria/Vila Guilherme</t>
  </si>
  <si>
    <t xml:space="preserve"> Vila Mariana</t>
  </si>
  <si>
    <t xml:space="preserve"> Vila Prudente</t>
  </si>
  <si>
    <t xml:space="preserve"> Aricanduva</t>
  </si>
  <si>
    <t xml:space="preserve"> Butantã</t>
  </si>
  <si>
    <t xml:space="preserve"> Campo Limpo</t>
  </si>
  <si>
    <t>SIGRC* - Demonstrativo dos registros de protocolos por Subprefeituras</t>
  </si>
  <si>
    <t>Dados</t>
  </si>
  <si>
    <t>Soma de 2016</t>
  </si>
  <si>
    <t>Soma de 2017</t>
  </si>
  <si>
    <t>Soma de 2018</t>
  </si>
  <si>
    <t>SGM</t>
  </si>
  <si>
    <t>SERG</t>
  </si>
  <si>
    <t>SF</t>
  </si>
  <si>
    <t>SMPD</t>
  </si>
  <si>
    <t>SMS</t>
  </si>
  <si>
    <t>SMADS</t>
  </si>
  <si>
    <t>SMC</t>
  </si>
  <si>
    <t>SMDE</t>
  </si>
  <si>
    <t>SMDP</t>
  </si>
  <si>
    <t>SMDHC</t>
  </si>
  <si>
    <t>SME</t>
  </si>
  <si>
    <t>SEME</t>
  </si>
  <si>
    <t>SG</t>
  </si>
  <si>
    <t>SEHAB</t>
  </si>
  <si>
    <t>SIURB</t>
  </si>
  <si>
    <t>SMIT</t>
  </si>
  <si>
    <t>SJ</t>
  </si>
  <si>
    <t>SMT</t>
  </si>
  <si>
    <t>SMRI</t>
  </si>
  <si>
    <t>SMSU</t>
  </si>
  <si>
    <t>SMTURIS</t>
  </si>
  <si>
    <t>SMUL</t>
  </si>
  <si>
    <t>SVMA</t>
  </si>
  <si>
    <t>SMSUB</t>
  </si>
  <si>
    <t>AMLURB⁶</t>
  </si>
  <si>
    <t>CGM</t>
  </si>
  <si>
    <t>ILUME⁶</t>
  </si>
  <si>
    <t>SFMSP</t>
  </si>
  <si>
    <t>SPUA⁶</t>
  </si>
  <si>
    <t>CET⁶</t>
  </si>
  <si>
    <t>SPTRANS⁶</t>
  </si>
  <si>
    <t>PGM</t>
  </si>
  <si>
    <t>SECOM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</si>
</sst>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ddd\,\ d&quot; de &quot;mmmm&quot; de &quot;yyyy"/>
    <numFmt numFmtId="165" formatCode="0.0"/>
    <numFmt numFmtId="166" formatCode="mmm\-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4"/>
      <color indexed="8"/>
      <name val="Arial"/>
      <family val="0"/>
    </font>
    <font>
      <b/>
      <sz val="18"/>
      <color indexed="8"/>
      <name val="Calibri"/>
      <family val="0"/>
    </font>
    <font>
      <b/>
      <sz val="10"/>
      <color indexed="8"/>
      <name val="Calibri"/>
      <family val="0"/>
    </font>
    <font>
      <b/>
      <sz val="12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8"/>
      <color theme="1"/>
      <name val="Calibri"/>
      <family val="2"/>
    </font>
    <font>
      <b/>
      <sz val="11"/>
      <color rgb="FF00000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lightUp">
        <bgColor theme="0" tint="-0.24997000396251678"/>
      </patternFill>
    </fill>
    <fill>
      <patternFill patternType="solid">
        <fgColor rgb="FFBFBFBF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medium"/>
      <bottom style="thin"/>
    </border>
    <border>
      <left style="medium"/>
      <right style="medium"/>
      <top style="thin">
        <color rgb="FF000000"/>
      </top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</borders>
  <cellStyleXfs count="1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5" fillId="0" borderId="0" applyNumberFormat="0" applyFont="0" applyBorder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6" fillId="21" borderId="5" applyNumberFormat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4" fillId="33" borderId="10" xfId="0" applyFont="1" applyFill="1" applyBorder="1" applyAlignment="1">
      <alignment/>
    </xf>
    <xf numFmtId="0" fontId="54" fillId="33" borderId="10" xfId="0" applyFont="1" applyFill="1" applyBorder="1" applyAlignment="1">
      <alignment horizontal="center"/>
    </xf>
    <xf numFmtId="49" fontId="54" fillId="33" borderId="10" xfId="0" applyNumberFormat="1" applyFont="1" applyFill="1" applyBorder="1" applyAlignment="1">
      <alignment horizontal="center"/>
    </xf>
    <xf numFmtId="3" fontId="54" fillId="33" borderId="10" xfId="0" applyNumberFormat="1" applyFont="1" applyFill="1" applyBorder="1" applyAlignment="1">
      <alignment horizontal="center"/>
    </xf>
    <xf numFmtId="0" fontId="55" fillId="0" borderId="10" xfId="0" applyFont="1" applyBorder="1" applyAlignment="1">
      <alignment/>
    </xf>
    <xf numFmtId="3" fontId="55" fillId="0" borderId="10" xfId="0" applyNumberFormat="1" applyFont="1" applyBorder="1" applyAlignment="1">
      <alignment horizontal="center"/>
    </xf>
    <xf numFmtId="4" fontId="55" fillId="0" borderId="10" xfId="0" applyNumberFormat="1" applyFont="1" applyBorder="1" applyAlignment="1">
      <alignment horizontal="center"/>
    </xf>
    <xf numFmtId="3" fontId="55" fillId="34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Border="1" applyAlignment="1">
      <alignment/>
    </xf>
    <xf numFmtId="2" fontId="55" fillId="0" borderId="10" xfId="0" applyNumberFormat="1" applyFont="1" applyBorder="1" applyAlignment="1">
      <alignment horizontal="center"/>
    </xf>
    <xf numFmtId="2" fontId="55" fillId="0" borderId="10" xfId="0" applyNumberFormat="1" applyFont="1" applyFill="1" applyBorder="1" applyAlignment="1">
      <alignment horizontal="center"/>
    </xf>
    <xf numFmtId="2" fontId="54" fillId="33" borderId="10" xfId="0" applyNumberFormat="1" applyFont="1" applyFill="1" applyBorder="1" applyAlignment="1">
      <alignment horizontal="center"/>
    </xf>
    <xf numFmtId="0" fontId="56" fillId="0" borderId="11" xfId="0" applyFont="1" applyBorder="1" applyAlignment="1">
      <alignment/>
    </xf>
    <xf numFmtId="3" fontId="0" fillId="0" borderId="0" xfId="0" applyNumberFormat="1" applyAlignment="1">
      <alignment/>
    </xf>
    <xf numFmtId="0" fontId="57" fillId="0" borderId="0" xfId="0" applyFont="1" applyAlignment="1">
      <alignment horizontal="justify" vertical="justify" wrapText="1"/>
    </xf>
    <xf numFmtId="49" fontId="54" fillId="33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/>
    </xf>
    <xf numFmtId="0" fontId="58" fillId="35" borderId="15" xfId="0" applyFont="1" applyFill="1" applyBorder="1" applyAlignment="1">
      <alignment horizontal="center"/>
    </xf>
    <xf numFmtId="0" fontId="58" fillId="35" borderId="16" xfId="0" applyFont="1" applyFill="1" applyBorder="1" applyAlignment="1">
      <alignment horizontal="center"/>
    </xf>
    <xf numFmtId="17" fontId="58" fillId="35" borderId="17" xfId="0" applyNumberFormat="1" applyFont="1" applyFill="1" applyBorder="1" applyAlignment="1">
      <alignment horizontal="center"/>
    </xf>
    <xf numFmtId="3" fontId="56" fillId="0" borderId="18" xfId="0" applyNumberFormat="1" applyFont="1" applyFill="1" applyBorder="1" applyAlignment="1">
      <alignment horizontal="center"/>
    </xf>
    <xf numFmtId="2" fontId="56" fillId="0" borderId="18" xfId="0" applyNumberFormat="1" applyFont="1" applyFill="1" applyBorder="1" applyAlignment="1">
      <alignment horizontal="center"/>
    </xf>
    <xf numFmtId="17" fontId="58" fillId="35" borderId="19" xfId="0" applyNumberFormat="1" applyFont="1" applyFill="1" applyBorder="1" applyAlignment="1">
      <alignment horizontal="center"/>
    </xf>
    <xf numFmtId="3" fontId="56" fillId="0" borderId="20" xfId="0" applyNumberFormat="1" applyFont="1" applyFill="1" applyBorder="1" applyAlignment="1">
      <alignment horizontal="center"/>
    </xf>
    <xf numFmtId="2" fontId="56" fillId="0" borderId="20" xfId="0" applyNumberFormat="1" applyFont="1" applyFill="1" applyBorder="1" applyAlignment="1">
      <alignment horizontal="center"/>
    </xf>
    <xf numFmtId="17" fontId="58" fillId="35" borderId="20" xfId="0" applyNumberFormat="1" applyFont="1" applyFill="1" applyBorder="1" applyAlignment="1">
      <alignment horizontal="center"/>
    </xf>
    <xf numFmtId="17" fontId="58" fillId="35" borderId="21" xfId="0" applyNumberFormat="1" applyFont="1" applyFill="1" applyBorder="1" applyAlignment="1">
      <alignment horizontal="center"/>
    </xf>
    <xf numFmtId="3" fontId="56" fillId="0" borderId="21" xfId="0" applyNumberFormat="1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26" fillId="36" borderId="16" xfId="0" applyFont="1" applyFill="1" applyBorder="1" applyAlignment="1">
      <alignment horizontal="right"/>
    </xf>
    <xf numFmtId="0" fontId="0" fillId="0" borderId="22" xfId="0" applyBorder="1" applyAlignment="1">
      <alignment/>
    </xf>
    <xf numFmtId="0" fontId="54" fillId="33" borderId="16" xfId="0" applyNumberFormat="1" applyFont="1" applyFill="1" applyBorder="1" applyAlignment="1">
      <alignment horizontal="center"/>
    </xf>
    <xf numFmtId="0" fontId="54" fillId="33" borderId="23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1" xfId="0" applyFill="1" applyBorder="1" applyAlignment="1">
      <alignment/>
    </xf>
    <xf numFmtId="0" fontId="53" fillId="36" borderId="24" xfId="0" applyFont="1" applyFill="1" applyBorder="1" applyAlignment="1">
      <alignment/>
    </xf>
    <xf numFmtId="0" fontId="54" fillId="33" borderId="25" xfId="0" applyFont="1" applyFill="1" applyBorder="1" applyAlignment="1">
      <alignment/>
    </xf>
    <xf numFmtId="0" fontId="54" fillId="33" borderId="25" xfId="149" applyNumberFormat="1" applyFont="1" applyFill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 wrapText="1"/>
    </xf>
    <xf numFmtId="165" fontId="55" fillId="0" borderId="0" xfId="0" applyNumberFormat="1" applyFont="1" applyAlignment="1">
      <alignment/>
    </xf>
    <xf numFmtId="165" fontId="54" fillId="33" borderId="25" xfId="0" applyNumberFormat="1" applyFont="1" applyFill="1" applyBorder="1" applyAlignment="1">
      <alignment horizontal="center"/>
    </xf>
    <xf numFmtId="165" fontId="55" fillId="34" borderId="10" xfId="0" applyNumberFormat="1" applyFont="1" applyFill="1" applyBorder="1" applyAlignment="1">
      <alignment horizontal="center"/>
    </xf>
    <xf numFmtId="165" fontId="55" fillId="0" borderId="10" xfId="0" applyNumberFormat="1" applyFont="1" applyBorder="1" applyAlignment="1">
      <alignment/>
    </xf>
    <xf numFmtId="165" fontId="8" fillId="0" borderId="0" xfId="0" applyNumberFormat="1" applyFont="1" applyFill="1" applyBorder="1" applyAlignment="1">
      <alignment wrapText="1"/>
    </xf>
    <xf numFmtId="165" fontId="8" fillId="0" borderId="0" xfId="0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165" fontId="54" fillId="33" borderId="10" xfId="0" applyNumberFormat="1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0" fillId="0" borderId="0" xfId="0" applyFont="1" applyAlignment="1">
      <alignment/>
    </xf>
    <xf numFmtId="3" fontId="55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2" fontId="55" fillId="0" borderId="0" xfId="0" applyNumberFormat="1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1" fontId="35" fillId="0" borderId="0" xfId="0" applyNumberFormat="1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59" fillId="0" borderId="0" xfId="0" applyFont="1" applyFill="1" applyBorder="1" applyAlignment="1">
      <alignment horizontal="center"/>
    </xf>
    <xf numFmtId="0" fontId="59" fillId="0" borderId="0" xfId="149" applyNumberFormat="1" applyFont="1" applyFill="1" applyBorder="1" applyAlignment="1">
      <alignment horizontal="center"/>
    </xf>
    <xf numFmtId="0" fontId="60" fillId="0" borderId="0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59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right"/>
    </xf>
    <xf numFmtId="0" fontId="38" fillId="0" borderId="0" xfId="0" applyFont="1" applyFill="1" applyBorder="1" applyAlignment="1">
      <alignment/>
    </xf>
    <xf numFmtId="0" fontId="57" fillId="0" borderId="0" xfId="0" applyFont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/>
    </xf>
    <xf numFmtId="0" fontId="8" fillId="0" borderId="0" xfId="0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6" fillId="0" borderId="0" xfId="0" applyFont="1" applyAlignment="1">
      <alignment horizontal="left" vertical="top" wrapText="1"/>
    </xf>
  </cellXfs>
  <cellStyles count="13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Hyperlink" xfId="45"/>
    <cellStyle name="Followed Hyperlink" xfId="46"/>
    <cellStyle name="Hyperlink 2" xfId="47"/>
    <cellStyle name="Hyperlink 2 10" xfId="48"/>
    <cellStyle name="Hyperlink 2 11" xfId="49"/>
    <cellStyle name="Hyperlink 2 12" xfId="50"/>
    <cellStyle name="Hyperlink 2 13" xfId="51"/>
    <cellStyle name="Hyperlink 2 14" xfId="52"/>
    <cellStyle name="Hyperlink 2 15" xfId="53"/>
    <cellStyle name="Hyperlink 2 16" xfId="54"/>
    <cellStyle name="Hyperlink 2 17" xfId="55"/>
    <cellStyle name="Hyperlink 2 18" xfId="56"/>
    <cellStyle name="Hyperlink 2 19" xfId="57"/>
    <cellStyle name="Hyperlink 2 2" xfId="58"/>
    <cellStyle name="Hyperlink 2 2 2" xfId="59"/>
    <cellStyle name="Hyperlink 2 2 3" xfId="60"/>
    <cellStyle name="Hyperlink 2 2 4" xfId="61"/>
    <cellStyle name="Hyperlink 2 2 5" xfId="62"/>
    <cellStyle name="Hyperlink 2 2 6" xfId="63"/>
    <cellStyle name="Hyperlink 2 2 7" xfId="64"/>
    <cellStyle name="Hyperlink 2 2 8" xfId="65"/>
    <cellStyle name="Hyperlink 2 2 9" xfId="66"/>
    <cellStyle name="Hyperlink 2 20" xfId="67"/>
    <cellStyle name="Hyperlink 2 21" xfId="68"/>
    <cellStyle name="Hyperlink 2 22" xfId="69"/>
    <cellStyle name="Hyperlink 2 23" xfId="70"/>
    <cellStyle name="Hyperlink 2 24" xfId="71"/>
    <cellStyle name="Hyperlink 2 25" xfId="72"/>
    <cellStyle name="Hyperlink 2 26" xfId="73"/>
    <cellStyle name="Hyperlink 2 27" xfId="74"/>
    <cellStyle name="Hyperlink 2 28" xfId="75"/>
    <cellStyle name="Hyperlink 2 29" xfId="76"/>
    <cellStyle name="Hyperlink 2 3" xfId="77"/>
    <cellStyle name="Hyperlink 2 30" xfId="78"/>
    <cellStyle name="Hyperlink 2 31" xfId="79"/>
    <cellStyle name="Hyperlink 2 32" xfId="80"/>
    <cellStyle name="Hyperlink 2 33" xfId="81"/>
    <cellStyle name="Hyperlink 2 34" xfId="82"/>
    <cellStyle name="Hyperlink 2 35" xfId="83"/>
    <cellStyle name="Hyperlink 2 36" xfId="84"/>
    <cellStyle name="Hyperlink 2 37" xfId="85"/>
    <cellStyle name="Hyperlink 2 38" xfId="86"/>
    <cellStyle name="Hyperlink 2 39" xfId="87"/>
    <cellStyle name="Hyperlink 2 4" xfId="88"/>
    <cellStyle name="Hyperlink 2 40" xfId="89"/>
    <cellStyle name="Hyperlink 2 41" xfId="90"/>
    <cellStyle name="Hyperlink 2 42" xfId="91"/>
    <cellStyle name="Hyperlink 2 43" xfId="92"/>
    <cellStyle name="Hyperlink 2 44" xfId="93"/>
    <cellStyle name="Hyperlink 2 45" xfId="94"/>
    <cellStyle name="Hyperlink 2 46" xfId="95"/>
    <cellStyle name="Hyperlink 2 47" xfId="96"/>
    <cellStyle name="Hyperlink 2 48" xfId="97"/>
    <cellStyle name="Hyperlink 2 49" xfId="98"/>
    <cellStyle name="Hyperlink 2 5" xfId="99"/>
    <cellStyle name="Hyperlink 2 50" xfId="100"/>
    <cellStyle name="Hyperlink 2 51" xfId="101"/>
    <cellStyle name="Hyperlink 2 52" xfId="102"/>
    <cellStyle name="Hyperlink 2 53" xfId="103"/>
    <cellStyle name="Hyperlink 2 54" xfId="104"/>
    <cellStyle name="Hyperlink 2 55" xfId="105"/>
    <cellStyle name="Hyperlink 2 6" xfId="106"/>
    <cellStyle name="Hyperlink 2 7" xfId="107"/>
    <cellStyle name="Hyperlink 2 8" xfId="108"/>
    <cellStyle name="Hyperlink 2 9" xfId="109"/>
    <cellStyle name="Incorreto" xfId="110"/>
    <cellStyle name="Currency" xfId="111"/>
    <cellStyle name="Currency [0]" xfId="112"/>
    <cellStyle name="Neutra" xfId="113"/>
    <cellStyle name="Normal 2" xfId="114"/>
    <cellStyle name="Normal 2 10" xfId="115"/>
    <cellStyle name="Normal 2 11" xfId="116"/>
    <cellStyle name="Normal 2 12" xfId="117"/>
    <cellStyle name="Normal 2 13" xfId="118"/>
    <cellStyle name="Normal 2 14" xfId="119"/>
    <cellStyle name="Normal 2 15" xfId="120"/>
    <cellStyle name="Normal 2 16" xfId="121"/>
    <cellStyle name="Normal 2 17" xfId="122"/>
    <cellStyle name="Normal 2 18" xfId="123"/>
    <cellStyle name="Normal 2 19" xfId="124"/>
    <cellStyle name="Normal 2 2" xfId="125"/>
    <cellStyle name="Normal 2 20" xfId="126"/>
    <cellStyle name="Normal 2 3" xfId="127"/>
    <cellStyle name="Normal 2 4" xfId="128"/>
    <cellStyle name="Normal 2 5" xfId="129"/>
    <cellStyle name="Normal 2 6" xfId="130"/>
    <cellStyle name="Normal 2 7" xfId="131"/>
    <cellStyle name="Normal 2 8" xfId="132"/>
    <cellStyle name="Normal 2 9" xfId="133"/>
    <cellStyle name="Normal 3" xfId="134"/>
    <cellStyle name="Normal 4 2" xfId="135"/>
    <cellStyle name="Nota" xfId="136"/>
    <cellStyle name="Percent" xfId="137"/>
    <cellStyle name="Porcentagem 2" xfId="138"/>
    <cellStyle name="Saída" xfId="139"/>
    <cellStyle name="Comma [0]" xfId="140"/>
    <cellStyle name="Texto de Aviso" xfId="141"/>
    <cellStyle name="Texto Explicativo" xfId="142"/>
    <cellStyle name="Título" xfId="143"/>
    <cellStyle name="Título 1" xfId="144"/>
    <cellStyle name="Título 2" xfId="145"/>
    <cellStyle name="Título 3" xfId="146"/>
    <cellStyle name="Título 4" xfId="147"/>
    <cellStyle name="Total" xfId="148"/>
    <cellStyle name="Comma" xfId="149"/>
  </cellStyles>
  <dxfs count="4">
    <dxf>
      <numFmt numFmtId="1" formatCode="0"/>
      <border/>
    </dxf>
    <dxf>
      <font>
        <color rgb="FFFFFFFF"/>
      </font>
      <border/>
    </dxf>
    <dxf>
      <fill>
        <patternFill patternType="none">
          <bgColor indexed="65"/>
        </patternFill>
      </fill>
      <border/>
    </dxf>
    <dxf>
      <border>
        <left>
          <color rgb="FF000000"/>
        </lef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[0]Plan4!Tabela dinâmica4</c:name>
  </c:pivotSource>
  <c:chart>
    <c:view3D>
      <c:rotX val="10"/>
      <c:rotY val="4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v>ATENDIMENTOS** E-mail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Soma de 2016</c:v>
              </c:pt>
              <c:pt idx="1">
                <c:v>Soma de 2017</c:v>
              </c:pt>
              <c:pt idx="2">
                <c:v>Soma de 2018</c:v>
              </c:pt>
            </c:strLit>
          </c:cat>
          <c:val>
            <c:numLit>
              <c:ptCount val="3"/>
              <c:pt idx="0">
                <c:v>1330</c:v>
              </c:pt>
              <c:pt idx="1">
                <c:v>0</c:v>
              </c:pt>
              <c:pt idx="2">
                <c:v>0</c:v>
              </c:pt>
            </c:numLit>
          </c:val>
          <c:shape val="box"/>
        </c:ser>
        <c:ser>
          <c:idx val="1"/>
          <c:order val="1"/>
          <c:tx>
            <c:v>ATENDIMENTOS** Formulário eletrônico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Soma de 2016</c:v>
              </c:pt>
              <c:pt idx="1">
                <c:v>Soma de 2017</c:v>
              </c:pt>
              <c:pt idx="2">
                <c:v>Soma de 2018</c:v>
              </c:pt>
            </c:strLit>
          </c:cat>
          <c:val>
            <c:numLit>
              <c:ptCount val="3"/>
              <c:pt idx="0">
                <c:v>6416</c:v>
              </c:pt>
              <c:pt idx="1">
                <c:v>10659</c:v>
              </c:pt>
              <c:pt idx="2">
                <c:v>5043</c:v>
              </c:pt>
            </c:numLit>
          </c:val>
          <c:shape val="box"/>
        </c:ser>
        <c:ser>
          <c:idx val="2"/>
          <c:order val="2"/>
          <c:tx>
            <c:v>ATENDIMENTOS** Ofício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Soma de 2016</c:v>
              </c:pt>
              <c:pt idx="1">
                <c:v>Soma de 2017</c:v>
              </c:pt>
              <c:pt idx="2">
                <c:v>Soma de 2018</c:v>
              </c:pt>
            </c:strLit>
          </c:cat>
          <c:val>
            <c:numLit>
              <c:ptCount val="3"/>
              <c:pt idx="0">
                <c:v>16</c:v>
              </c:pt>
              <c:pt idx="1">
                <c:v>0</c:v>
              </c:pt>
              <c:pt idx="2">
                <c:v>0</c:v>
              </c:pt>
            </c:numLit>
          </c:val>
          <c:shape val="box"/>
        </c:ser>
        <c:ser>
          <c:idx val="3"/>
          <c:order val="3"/>
          <c:tx>
            <c:v>ATENDIMENTOS** Outro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Soma de 2016</c:v>
              </c:pt>
              <c:pt idx="1">
                <c:v>Soma de 2017</c:v>
              </c:pt>
              <c:pt idx="2">
                <c:v>Soma de 2018</c:v>
              </c:pt>
            </c:strLit>
          </c:cat>
          <c:val>
            <c:numLit>
              <c:ptCount val="3"/>
              <c:pt idx="0">
                <c:v>32</c:v>
              </c:pt>
              <c:pt idx="1">
                <c:v>0</c:v>
              </c:pt>
              <c:pt idx="2">
                <c:v>0</c:v>
              </c:pt>
            </c:numLit>
          </c:val>
          <c:shape val="box"/>
        </c:ser>
        <c:ser>
          <c:idx val="4"/>
          <c:order val="4"/>
          <c:tx>
            <c:v>ATENDIMENTOS** Pessoalmente/Carta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Soma de 2016</c:v>
              </c:pt>
              <c:pt idx="1">
                <c:v>Soma de 2017</c:v>
              </c:pt>
              <c:pt idx="2">
                <c:v>Soma de 2018</c:v>
              </c:pt>
            </c:strLit>
          </c:cat>
          <c:val>
            <c:numLit>
              <c:ptCount val="3"/>
              <c:pt idx="0">
                <c:v>1369</c:v>
              </c:pt>
              <c:pt idx="1">
                <c:v>786</c:v>
              </c:pt>
              <c:pt idx="2">
                <c:v>1179</c:v>
              </c:pt>
            </c:numLit>
          </c:val>
          <c:shape val="box"/>
        </c:ser>
        <c:ser>
          <c:idx val="5"/>
          <c:order val="5"/>
          <c:tx>
            <c:v>ATENDIMENTOS** Praça de Atendimento ao Munícipe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Soma de 2016</c:v>
              </c:pt>
              <c:pt idx="1">
                <c:v>Soma de 2017</c:v>
              </c:pt>
              <c:pt idx="2">
                <c:v>Soma de 2018</c:v>
              </c:pt>
            </c:strLit>
          </c:cat>
          <c:val>
            <c:numLit>
              <c:ptCount val="3"/>
              <c:pt idx="0">
                <c:v>0</c:v>
              </c:pt>
              <c:pt idx="1">
                <c:v>73</c:v>
              </c:pt>
              <c:pt idx="2">
                <c:v>217</c:v>
              </c:pt>
            </c:numLit>
          </c:val>
          <c:shape val="box"/>
        </c:ser>
        <c:ser>
          <c:idx val="6"/>
          <c:order val="6"/>
          <c:tx>
            <c:v>ATENDIMENTOS** Telefone</c:v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Soma de 2016</c:v>
              </c:pt>
              <c:pt idx="1">
                <c:v>Soma de 2017</c:v>
              </c:pt>
              <c:pt idx="2">
                <c:v>Soma de 2018</c:v>
              </c:pt>
            </c:strLit>
          </c:cat>
          <c:val>
            <c:numLit>
              <c:ptCount val="3"/>
              <c:pt idx="0">
                <c:v>50997</c:v>
              </c:pt>
              <c:pt idx="1">
                <c:v>21515</c:v>
              </c:pt>
              <c:pt idx="2">
                <c:v>18417</c:v>
              </c:pt>
            </c:numLit>
          </c:val>
          <c:shape val="box"/>
        </c:ser>
        <c:shape val="box"/>
        <c:axId val="29348402"/>
        <c:axId val="62809027"/>
        <c:axId val="28410332"/>
      </c:bar3DChart>
      <c:catAx>
        <c:axId val="2934840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809027"/>
        <c:crosses val="autoZero"/>
        <c:auto val="0"/>
        <c:lblOffset val="100"/>
        <c:tickLblSkip val="1"/>
        <c:noMultiLvlLbl val="0"/>
      </c:catAx>
      <c:valAx>
        <c:axId val="628090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348402"/>
        <c:crossesAt val="1"/>
        <c:crossBetween val="between"/>
        <c:dispUnits/>
      </c:valAx>
      <c:serAx>
        <c:axId val="2841033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6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809027"/>
        <c:crosses val="autoZero"/>
        <c:tickLblSkip val="3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000000"/>
        </a:solidFill>
        <a:ln w="3175">
          <a:noFill/>
        </a:ln>
      </c:spPr>
      <c:thickness val="0"/>
    </c:sideWall>
    <c:backWall>
      <c:spPr>
        <a:solidFill>
          <a:srgbClr val="000000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75"/>
          <c:y val="0.112"/>
          <c:w val="0.686"/>
          <c:h val="0.883"/>
        </c:manualLayout>
      </c:layout>
      <c:lineChart>
        <c:grouping val="standard"/>
        <c:varyColors val="0"/>
        <c:ser>
          <c:idx val="0"/>
          <c:order val="0"/>
          <c:tx>
            <c:strRef>
              <c:f>'Protocolos anual'!$B$4</c:f>
              <c:strCache>
                <c:ptCount val="1"/>
                <c:pt idx="0">
                  <c:v>Protocolos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cat>
            <c:strRef>
              <c:f>'Protocolos anual'!$A$5:$A$16</c:f>
              <c:strCache/>
            </c:strRef>
          </c:cat>
          <c:val>
            <c:numRef>
              <c:f>'Protocolos anual'!$B$5:$B$16</c:f>
              <c:numCache/>
            </c:numRef>
          </c:val>
          <c:smooth val="0"/>
        </c:ser>
        <c:marker val="1"/>
        <c:axId val="54366397"/>
        <c:axId val="19535526"/>
      </c:lineChart>
      <c:dateAx>
        <c:axId val="5436639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mm\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35526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95355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366397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35"/>
          <c:y val="0.46775"/>
          <c:w val="0.2975"/>
          <c:h val="0.13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525"/>
          <c:y val="0.1795"/>
          <c:w val="0.44525"/>
          <c:h val="0.77575"/>
        </c:manualLayout>
      </c:layout>
      <c:pie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'Assuntos Anual'!$A$5:$A$14</c:f>
              <c:strCache/>
            </c:strRef>
          </c:cat>
          <c:val>
            <c:numRef>
              <c:f>'Assuntos Anual'!$B$5:$B$14</c:f>
              <c:numCache/>
            </c:numRef>
          </c:val>
        </c:ser>
        <c:firstSliceAng val="320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11675"/>
          <c:w val="0.60925"/>
          <c:h val="0.82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Plan4!$A$24</c:f>
              <c:strCache>
                <c:ptCount val="1"/>
                <c:pt idx="0">
                  <c:v>Árvore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Plan4!$A$25:$A$26</c:f>
              <c:numCache>
                <c:ptCount val="2"/>
                <c:pt idx="0">
                  <c:v>3420</c:v>
                </c:pt>
              </c:numCache>
            </c:numRef>
          </c:val>
        </c:ser>
        <c:ser>
          <c:idx val="1"/>
          <c:order val="1"/>
          <c:tx>
            <c:strRef>
              <c:f>Plan4!$B$24</c:f>
              <c:strCache>
                <c:ptCount val="1"/>
                <c:pt idx="0">
                  <c:v>Buraco e pavimentação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Plan4!$B$25:$B$26</c:f>
              <c:numCache>
                <c:ptCount val="2"/>
                <c:pt idx="0">
                  <c:v>1975</c:v>
                </c:pt>
              </c:numCache>
            </c:numRef>
          </c:val>
        </c:ser>
        <c:ser>
          <c:idx val="2"/>
          <c:order val="2"/>
          <c:tx>
            <c:strRef>
              <c:f>Plan4!$C$24</c:f>
              <c:strCache>
                <c:ptCount val="1"/>
                <c:pt idx="0">
                  <c:v>Qualidade de atendimento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Plan4!$C$25:$C$26</c:f>
              <c:numCache>
                <c:ptCount val="2"/>
                <c:pt idx="0">
                  <c:v>1305</c:v>
                </c:pt>
              </c:numCache>
            </c:numRef>
          </c:val>
        </c:ser>
        <c:ser>
          <c:idx val="3"/>
          <c:order val="3"/>
          <c:tx>
            <c:strRef>
              <c:f>Plan4!$D$24</c:f>
              <c:strCache>
                <c:ptCount val="1"/>
                <c:pt idx="0">
                  <c:v>Drenagem de água de chuva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Plan4!$D$25:$D$26</c:f>
              <c:numCache>
                <c:ptCount val="2"/>
                <c:pt idx="0">
                  <c:v>1202</c:v>
                </c:pt>
              </c:numCache>
            </c:numRef>
          </c:val>
        </c:ser>
        <c:ser>
          <c:idx val="4"/>
          <c:order val="4"/>
          <c:tx>
            <c:strRef>
              <c:f>Plan4!$E$24</c:f>
              <c:strCache>
                <c:ptCount val="1"/>
                <c:pt idx="0">
                  <c:v>Poluição sonora - PSIU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Plan4!$E$25:$E$26</c:f>
              <c:numCache>
                <c:ptCount val="2"/>
                <c:pt idx="0">
                  <c:v>1182</c:v>
                </c:pt>
              </c:numCache>
            </c:numRef>
          </c:val>
        </c:ser>
        <c:ser>
          <c:idx val="5"/>
          <c:order val="5"/>
          <c:tx>
            <c:strRef>
              <c:f>Plan4!$F$24</c:f>
              <c:strCache>
                <c:ptCount val="1"/>
                <c:pt idx="0">
                  <c:v>Capinação e roçada de áreas verdes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Plan4!$F$25:$F$26</c:f>
              <c:numCache>
                <c:ptCount val="2"/>
                <c:pt idx="0">
                  <c:v>1122</c:v>
                </c:pt>
              </c:numCache>
            </c:numRef>
          </c:val>
        </c:ser>
        <c:ser>
          <c:idx val="6"/>
          <c:order val="6"/>
          <c:tx>
            <c:strRef>
              <c:f>Plan4!$G$24</c:f>
              <c:strCache>
                <c:ptCount val="1"/>
                <c:pt idx="0">
                  <c:v>Veículos abandonados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Plan4!$G$25:$G$26</c:f>
              <c:numCache>
                <c:ptCount val="2"/>
                <c:pt idx="0">
                  <c:v>932</c:v>
                </c:pt>
              </c:numCache>
            </c:numRef>
          </c:val>
        </c:ser>
        <c:ser>
          <c:idx val="7"/>
          <c:order val="7"/>
          <c:tx>
            <c:strRef>
              <c:f>Plan4!$H$24</c:f>
              <c:strCache>
                <c:ptCount val="1"/>
                <c:pt idx="0">
                  <c:v>Ponto viciado, entulho e caçamba de entulho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Plan4!$H$25:$H$26</c:f>
              <c:numCache>
                <c:ptCount val="2"/>
                <c:pt idx="0">
                  <c:v>900</c:v>
                </c:pt>
              </c:numCache>
            </c:numRef>
          </c:val>
        </c:ser>
        <c:ser>
          <c:idx val="8"/>
          <c:order val="8"/>
          <c:tx>
            <c:strRef>
              <c:f>Plan4!$I$24</c:f>
              <c:strCache>
                <c:ptCount val="1"/>
                <c:pt idx="0">
                  <c:v>Remoção de grandes objetos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Plan4!$I$25:$I$26</c:f>
              <c:numCache>
                <c:ptCount val="2"/>
                <c:pt idx="0">
                  <c:v>644</c:v>
                </c:pt>
              </c:numCache>
            </c:numRef>
          </c:val>
        </c:ser>
        <c:ser>
          <c:idx val="9"/>
          <c:order val="9"/>
          <c:tx>
            <c:strRef>
              <c:f>Plan4!$J$24</c:f>
              <c:strCache>
                <c:ptCount val="1"/>
                <c:pt idx="0">
                  <c:v>Calçadas, guias e postes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Plan4!$J$25:$J$26</c:f>
              <c:numCache>
                <c:ptCount val="2"/>
                <c:pt idx="0">
                  <c:v>559</c:v>
                </c:pt>
              </c:numCache>
            </c:numRef>
          </c:val>
        </c:ser>
        <c:ser>
          <c:idx val="10"/>
          <c:order val="10"/>
          <c:tx>
            <c:strRef>
              <c:f>Plan4!$K$24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Plan4!$K$25:$K$26</c:f>
              <c:numCache>
                <c:ptCount val="2"/>
                <c:pt idx="1">
                  <c:v>24856</c:v>
                </c:pt>
              </c:numCache>
            </c:numRef>
          </c:val>
        </c:ser>
        <c:overlap val="100"/>
        <c:axId val="41602007"/>
        <c:axId val="38873744"/>
      </c:barChart>
      <c:catAx>
        <c:axId val="41602007"/>
        <c:scaling>
          <c:orientation val="minMax"/>
        </c:scaling>
        <c:axPos val="b"/>
        <c:delete val="1"/>
        <c:majorTickMark val="out"/>
        <c:minorTickMark val="none"/>
        <c:tickLblPos val="nextTo"/>
        <c:crossAx val="38873744"/>
        <c:crosses val="autoZero"/>
        <c:auto val="1"/>
        <c:lblOffset val="100"/>
        <c:tickLblSkip val="1"/>
        <c:noMultiLvlLbl val="0"/>
      </c:catAx>
      <c:valAx>
        <c:axId val="38873744"/>
        <c:scaling>
          <c:orientation val="minMax"/>
          <c:max val="2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6020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4"/>
          <c:y val="0.093"/>
          <c:w val="0.33775"/>
          <c:h val="0.90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375"/>
          <c:w val="0.97675"/>
          <c:h val="0.86475"/>
        </c:manualLayout>
      </c:layout>
      <c:barChart>
        <c:barDir val="col"/>
        <c:grouping val="clustered"/>
        <c:varyColors val="1"/>
        <c:ser>
          <c:idx val="3"/>
          <c:order val="0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9608E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03A38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748C41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5F4979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368195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BA7032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91C3D5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F9B590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BCC8DF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E0BCBC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D1DEBE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C8C0D4"/>
              </a:solidFill>
              <a:ln w="3175">
                <a:noFill/>
              </a:ln>
            </c:spPr>
          </c:dPt>
          <c:cat>
            <c:strRef>
              <c:f>(Plan4!$M$6,Plan4!$M$8,Plan4!$M$10:$M$13,Plan4!$M$15:$M$23,Plan4!$M$25:$M$37)</c:f>
              <c:strCache>
                <c:ptCount val="28"/>
                <c:pt idx="0">
                  <c:v>SECOM</c:v>
                </c:pt>
                <c:pt idx="1">
                  <c:v>SF</c:v>
                </c:pt>
                <c:pt idx="2">
                  <c:v>SMS</c:v>
                </c:pt>
                <c:pt idx="3">
                  <c:v>SMADS</c:v>
                </c:pt>
                <c:pt idx="4">
                  <c:v>SMC</c:v>
                </c:pt>
                <c:pt idx="5">
                  <c:v>SMDE</c:v>
                </c:pt>
                <c:pt idx="6">
                  <c:v>SMDHC</c:v>
                </c:pt>
                <c:pt idx="7">
                  <c:v>SME</c:v>
                </c:pt>
                <c:pt idx="8">
                  <c:v>SEME</c:v>
                </c:pt>
                <c:pt idx="9">
                  <c:v>SG</c:v>
                </c:pt>
                <c:pt idx="10">
                  <c:v>SEHAB</c:v>
                </c:pt>
                <c:pt idx="11">
                  <c:v>SIURB</c:v>
                </c:pt>
                <c:pt idx="12">
                  <c:v>SMIT</c:v>
                </c:pt>
                <c:pt idx="13">
                  <c:v>SJ</c:v>
                </c:pt>
                <c:pt idx="14">
                  <c:v>SMT</c:v>
                </c:pt>
                <c:pt idx="15">
                  <c:v>SMSU</c:v>
                </c:pt>
                <c:pt idx="16">
                  <c:v>SMTURIS</c:v>
                </c:pt>
                <c:pt idx="17">
                  <c:v>SMUL</c:v>
                </c:pt>
                <c:pt idx="18">
                  <c:v>SVMA</c:v>
                </c:pt>
                <c:pt idx="19">
                  <c:v>SMSUB</c:v>
                </c:pt>
                <c:pt idx="20">
                  <c:v>AMLURB⁶</c:v>
                </c:pt>
                <c:pt idx="21">
                  <c:v>CGM</c:v>
                </c:pt>
                <c:pt idx="22">
                  <c:v>ILUME⁶</c:v>
                </c:pt>
                <c:pt idx="23">
                  <c:v>SFMSP</c:v>
                </c:pt>
                <c:pt idx="24">
                  <c:v>SPUA⁶</c:v>
                </c:pt>
                <c:pt idx="25">
                  <c:v>CET⁶</c:v>
                </c:pt>
                <c:pt idx="26">
                  <c:v>SPTRANS⁶</c:v>
                </c:pt>
                <c:pt idx="27">
                  <c:v>PGM</c:v>
                </c:pt>
              </c:strCache>
            </c:strRef>
          </c:cat>
          <c:val>
            <c:numRef>
              <c:f>(Plan4!$N$6,Plan4!$N$8,Plan4!$N$10:$N$13,Plan4!$N$15:$N$23,Plan4!$N$25:$N$37)</c:f>
              <c:numCache>
                <c:ptCount val="28"/>
                <c:pt idx="0">
                  <c:v>1</c:v>
                </c:pt>
                <c:pt idx="1">
                  <c:v>752</c:v>
                </c:pt>
                <c:pt idx="2">
                  <c:v>856</c:v>
                </c:pt>
                <c:pt idx="3">
                  <c:v>480</c:v>
                </c:pt>
                <c:pt idx="4">
                  <c:v>23</c:v>
                </c:pt>
                <c:pt idx="5">
                  <c:v>29</c:v>
                </c:pt>
                <c:pt idx="6">
                  <c:v>14</c:v>
                </c:pt>
                <c:pt idx="7">
                  <c:v>547</c:v>
                </c:pt>
                <c:pt idx="8">
                  <c:v>20</c:v>
                </c:pt>
                <c:pt idx="9">
                  <c:v>119</c:v>
                </c:pt>
                <c:pt idx="10">
                  <c:v>16</c:v>
                </c:pt>
                <c:pt idx="11">
                  <c:v>43</c:v>
                </c:pt>
                <c:pt idx="12">
                  <c:v>149</c:v>
                </c:pt>
                <c:pt idx="13">
                  <c:v>3</c:v>
                </c:pt>
                <c:pt idx="14">
                  <c:v>357</c:v>
                </c:pt>
                <c:pt idx="15">
                  <c:v>100</c:v>
                </c:pt>
                <c:pt idx="16">
                  <c:v>2</c:v>
                </c:pt>
                <c:pt idx="17">
                  <c:v>15</c:v>
                </c:pt>
                <c:pt idx="18">
                  <c:v>187</c:v>
                </c:pt>
                <c:pt idx="19">
                  <c:v>2097</c:v>
                </c:pt>
                <c:pt idx="20">
                  <c:v>1839</c:v>
                </c:pt>
                <c:pt idx="21">
                  <c:v>1</c:v>
                </c:pt>
                <c:pt idx="22">
                  <c:v>199</c:v>
                </c:pt>
                <c:pt idx="23">
                  <c:v>58</c:v>
                </c:pt>
                <c:pt idx="24">
                  <c:v>158</c:v>
                </c:pt>
                <c:pt idx="25">
                  <c:v>528</c:v>
                </c:pt>
                <c:pt idx="26">
                  <c:v>753</c:v>
                </c:pt>
                <c:pt idx="27">
                  <c:v>1</c:v>
                </c:pt>
              </c:numCache>
            </c:numRef>
          </c:val>
        </c:ser>
        <c:axId val="14319377"/>
        <c:axId val="61765530"/>
      </c:barChart>
      <c:catAx>
        <c:axId val="1431937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765530"/>
        <c:crosses val="autoZero"/>
        <c:auto val="1"/>
        <c:lblOffset val="100"/>
        <c:tickLblSkip val="1"/>
        <c:noMultiLvlLbl val="0"/>
      </c:catAx>
      <c:valAx>
        <c:axId val="61765530"/>
        <c:scaling>
          <c:orientation val="minMax"/>
          <c:max val="2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319377"/>
        <c:crossesAt val="1"/>
        <c:crossBetween val="between"/>
        <c:dispUnits/>
        <c:majorUnit val="100"/>
      </c:valAx>
      <c:spPr>
        <a:solidFill>
          <a:srgbClr val="00000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11425"/>
          <c:w val="0.976"/>
          <c:h val="0.850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85D8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8C3836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71893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5C4776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357D91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B66D31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426DA1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A4434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849F4B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6C548A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3F92A9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D37F3A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4B7BB4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B74C49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94B255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7A5F9A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47A4BD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EC8F42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7394C5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C87372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A9C379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9480AE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70B7CD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F8A56E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A1B4D4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D6A1A0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C0D2A4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B3A8C4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0CA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F9BE9E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C2CDE1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E2C2C2"/>
              </a:solidFill>
              <a:ln w="3175">
                <a:noFill/>
              </a:ln>
            </c:spPr>
          </c:dPt>
          <c:cat>
            <c:strRef>
              <c:f>Plan4!$P$3:$P$34</c:f>
              <c:strCache>
                <c:ptCount val="32"/>
                <c:pt idx="0">
                  <c:v> Aricanduva</c:v>
                </c:pt>
                <c:pt idx="1">
                  <c:v> Butantã</c:v>
                </c:pt>
                <c:pt idx="2">
                  <c:v> Campo Limpo</c:v>
                </c:pt>
                <c:pt idx="3">
                  <c:v> Capela do Socorro</c:v>
                </c:pt>
                <c:pt idx="4">
                  <c:v> Casa Verde</c:v>
                </c:pt>
                <c:pt idx="5">
                  <c:v> Cidade Ademar</c:v>
                </c:pt>
                <c:pt idx="6">
                  <c:v> Cidade Tiradentes</c:v>
                </c:pt>
                <c:pt idx="7">
                  <c:v> Ermelino Matarazzo</c:v>
                </c:pt>
                <c:pt idx="8">
                  <c:v> Freguesia/ Brasilândia</c:v>
                </c:pt>
                <c:pt idx="9">
                  <c:v> Guaianases</c:v>
                </c:pt>
                <c:pt idx="10">
                  <c:v> Ipiranga</c:v>
                </c:pt>
                <c:pt idx="11">
                  <c:v> Itaim Paulista</c:v>
                </c:pt>
                <c:pt idx="12">
                  <c:v> Itaquera</c:v>
                </c:pt>
                <c:pt idx="13">
                  <c:v> Jabaquara</c:v>
                </c:pt>
                <c:pt idx="14">
                  <c:v> Jaçanã/Tremembé</c:v>
                </c:pt>
                <c:pt idx="15">
                  <c:v> Lapa</c:v>
                </c:pt>
                <c:pt idx="16">
                  <c:v> M´Boi Mirim</c:v>
                </c:pt>
                <c:pt idx="17">
                  <c:v> Moóca</c:v>
                </c:pt>
                <c:pt idx="18">
                  <c:v> Parelheiros</c:v>
                </c:pt>
                <c:pt idx="19">
                  <c:v> Penha</c:v>
                </c:pt>
                <c:pt idx="20">
                  <c:v> Perus</c:v>
                </c:pt>
                <c:pt idx="21">
                  <c:v> Pinheiros</c:v>
                </c:pt>
                <c:pt idx="22">
                  <c:v> Pirituba/Jaraguá</c:v>
                </c:pt>
                <c:pt idx="23">
                  <c:v> Santana/Tucuruvi</c:v>
                </c:pt>
                <c:pt idx="24">
                  <c:v> Santo Amaro</c:v>
                </c:pt>
                <c:pt idx="25">
                  <c:v> São Mateus</c:v>
                </c:pt>
                <c:pt idx="26">
                  <c:v> São Miguel Paulista</c:v>
                </c:pt>
                <c:pt idx="27">
                  <c:v> Sapopemba</c:v>
                </c:pt>
                <c:pt idx="28">
                  <c:v> Sé</c:v>
                </c:pt>
                <c:pt idx="29">
                  <c:v> Vila Maria/Vila Guilherme</c:v>
                </c:pt>
                <c:pt idx="30">
                  <c:v> Vila Mariana</c:v>
                </c:pt>
                <c:pt idx="31">
                  <c:v> Vila Prudente</c:v>
                </c:pt>
              </c:strCache>
            </c:strRef>
          </c:cat>
          <c:val>
            <c:numRef>
              <c:f>Plan4!$Q$3:$Q$34</c:f>
              <c:numCache>
                <c:ptCount val="32"/>
                <c:pt idx="0">
                  <c:v>298</c:v>
                </c:pt>
                <c:pt idx="1">
                  <c:v>457</c:v>
                </c:pt>
                <c:pt idx="2">
                  <c:v>318</c:v>
                </c:pt>
                <c:pt idx="3">
                  <c:v>368</c:v>
                </c:pt>
                <c:pt idx="4">
                  <c:v>491</c:v>
                </c:pt>
                <c:pt idx="5">
                  <c:v>348</c:v>
                </c:pt>
                <c:pt idx="6">
                  <c:v>40</c:v>
                </c:pt>
                <c:pt idx="7">
                  <c:v>114</c:v>
                </c:pt>
                <c:pt idx="8">
                  <c:v>380</c:v>
                </c:pt>
                <c:pt idx="9">
                  <c:v>152</c:v>
                </c:pt>
                <c:pt idx="10">
                  <c:v>589</c:v>
                </c:pt>
                <c:pt idx="11">
                  <c:v>243</c:v>
                </c:pt>
                <c:pt idx="12">
                  <c:v>679</c:v>
                </c:pt>
                <c:pt idx="13">
                  <c:v>185</c:v>
                </c:pt>
                <c:pt idx="14">
                  <c:v>243</c:v>
                </c:pt>
                <c:pt idx="15">
                  <c:v>448</c:v>
                </c:pt>
                <c:pt idx="16">
                  <c:v>400</c:v>
                </c:pt>
                <c:pt idx="17">
                  <c:v>548</c:v>
                </c:pt>
                <c:pt idx="18">
                  <c:v>68</c:v>
                </c:pt>
                <c:pt idx="19">
                  <c:v>593</c:v>
                </c:pt>
                <c:pt idx="20">
                  <c:v>52</c:v>
                </c:pt>
                <c:pt idx="21">
                  <c:v>474</c:v>
                </c:pt>
                <c:pt idx="22">
                  <c:v>536</c:v>
                </c:pt>
                <c:pt idx="23">
                  <c:v>573</c:v>
                </c:pt>
                <c:pt idx="24">
                  <c:v>499</c:v>
                </c:pt>
                <c:pt idx="25">
                  <c:v>256</c:v>
                </c:pt>
                <c:pt idx="26">
                  <c:v>172</c:v>
                </c:pt>
                <c:pt idx="27">
                  <c:v>244</c:v>
                </c:pt>
                <c:pt idx="28">
                  <c:v>607</c:v>
                </c:pt>
                <c:pt idx="29">
                  <c:v>425</c:v>
                </c:pt>
                <c:pt idx="30">
                  <c:v>351</c:v>
                </c:pt>
                <c:pt idx="31">
                  <c:v>243</c:v>
                </c:pt>
              </c:numCache>
            </c:numRef>
          </c:val>
        </c:ser>
        <c:axId val="19018859"/>
        <c:axId val="36952004"/>
      </c:barChart>
      <c:catAx>
        <c:axId val="19018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952004"/>
        <c:crosses val="autoZero"/>
        <c:auto val="1"/>
        <c:lblOffset val="100"/>
        <c:tickLblSkip val="1"/>
        <c:noMultiLvlLbl val="0"/>
      </c:catAx>
      <c:valAx>
        <c:axId val="36952004"/>
        <c:scaling>
          <c:orientation val="minMax"/>
          <c:max val="7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18859"/>
        <c:crossesAt val="1"/>
        <c:crossBetween val="between"/>
        <c:dispUnits/>
      </c:valAx>
      <c:spPr>
        <a:solidFill>
          <a:srgbClr val="00000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</cdr:x>
      <cdr:y>0.0285</cdr:y>
    </cdr:from>
    <cdr:to>
      <cdr:x>0.82725</cdr:x>
      <cdr:y>0.102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657225" y="114300"/>
          <a:ext cx="42957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CANAIS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ATENDIMENTO - 2018 - 2017 - 2016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542925</xdr:colOff>
      <xdr:row>1</xdr:row>
      <xdr:rowOff>0</xdr:rowOff>
    </xdr:from>
    <xdr:to>
      <xdr:col>13</xdr:col>
      <xdr:colOff>352425</xdr:colOff>
      <xdr:row>29</xdr:row>
      <xdr:rowOff>9525</xdr:rowOff>
    </xdr:to>
    <xdr:graphicFrame>
      <xdr:nvGraphicFramePr>
        <xdr:cNvPr id="1" name="Gráfico 1"/>
        <xdr:cNvGraphicFramePr/>
      </xdr:nvGraphicFramePr>
      <xdr:xfrm>
        <a:off x="5457825" y="190500"/>
        <a:ext cx="6610350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0</xdr:row>
      <xdr:rowOff>76200</xdr:rowOff>
    </xdr:from>
    <xdr:to>
      <xdr:col>16</xdr:col>
      <xdr:colOff>600075</xdr:colOff>
      <xdr:row>22</xdr:row>
      <xdr:rowOff>161925</xdr:rowOff>
    </xdr:to>
    <xdr:graphicFrame>
      <xdr:nvGraphicFramePr>
        <xdr:cNvPr id="1" name="Gráfico 2"/>
        <xdr:cNvGraphicFramePr/>
      </xdr:nvGraphicFramePr>
      <xdr:xfrm>
        <a:off x="7143750" y="76200"/>
        <a:ext cx="599122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342900</xdr:colOff>
      <xdr:row>0</xdr:row>
      <xdr:rowOff>171450</xdr:rowOff>
    </xdr:from>
    <xdr:to>
      <xdr:col>16</xdr:col>
      <xdr:colOff>161925</xdr:colOff>
      <xdr:row>19</xdr:row>
      <xdr:rowOff>9525</xdr:rowOff>
    </xdr:to>
    <xdr:graphicFrame>
      <xdr:nvGraphicFramePr>
        <xdr:cNvPr id="1" name="Gráfico 1"/>
        <xdr:cNvGraphicFramePr/>
      </xdr:nvGraphicFramePr>
      <xdr:xfrm>
        <a:off x="5095875" y="171450"/>
        <a:ext cx="53054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0.19675</cdr:x>
      <cdr:y>0.0225</cdr:y>
    </cdr:from>
    <cdr:to>
      <cdr:x>0.822</cdr:x>
      <cdr:y>0.10525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1285875" y="85725"/>
          <a:ext cx="41052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 ASSUNTOS + DEMANDADOS EM 2018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0.0075</cdr:x>
      <cdr:y>0.029</cdr:y>
    </cdr:from>
    <cdr:to>
      <cdr:x>1</cdr:x>
      <cdr:y>0.28225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38100" y="133350"/>
          <a:ext cx="5876925" cy="1238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 ASSUNTOS + DEMANDADOS EM RELAÇÃO AO TOTAL GERAL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447675</xdr:colOff>
      <xdr:row>0</xdr:row>
      <xdr:rowOff>38100</xdr:rowOff>
    </xdr:from>
    <xdr:to>
      <xdr:col>16</xdr:col>
      <xdr:colOff>447675</xdr:colOff>
      <xdr:row>19</xdr:row>
      <xdr:rowOff>190500</xdr:rowOff>
    </xdr:to>
    <xdr:graphicFrame>
      <xdr:nvGraphicFramePr>
        <xdr:cNvPr id="1" name="Gráfico 1"/>
        <xdr:cNvGraphicFramePr/>
      </xdr:nvGraphicFramePr>
      <xdr:xfrm>
        <a:off x="5924550" y="38100"/>
        <a:ext cx="65722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104775</xdr:rowOff>
    </xdr:from>
    <xdr:to>
      <xdr:col>5</xdr:col>
      <xdr:colOff>390525</xdr:colOff>
      <xdr:row>45</xdr:row>
      <xdr:rowOff>57150</xdr:rowOff>
    </xdr:to>
    <xdr:graphicFrame>
      <xdr:nvGraphicFramePr>
        <xdr:cNvPr id="2" name="Gráfico 2"/>
        <xdr:cNvGraphicFramePr/>
      </xdr:nvGraphicFramePr>
      <xdr:xfrm>
        <a:off x="0" y="3762375"/>
        <a:ext cx="5867400" cy="4905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0.283</cdr:x>
      <cdr:y>0.03025</cdr:y>
    </cdr:from>
    <cdr:to>
      <cdr:x>0.738</cdr:x>
      <cdr:y>0.094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2009775" y="142875"/>
          <a:ext cx="32385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DEMANDAS DAS SECRETARIAS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- 2018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1</xdr:row>
      <xdr:rowOff>38100</xdr:rowOff>
    </xdr:from>
    <xdr:to>
      <xdr:col>17</xdr:col>
      <xdr:colOff>171450</xdr:colOff>
      <xdr:row>27</xdr:row>
      <xdr:rowOff>114300</xdr:rowOff>
    </xdr:to>
    <xdr:graphicFrame>
      <xdr:nvGraphicFramePr>
        <xdr:cNvPr id="1" name="Gráfico 2"/>
        <xdr:cNvGraphicFramePr/>
      </xdr:nvGraphicFramePr>
      <xdr:xfrm>
        <a:off x="7019925" y="228600"/>
        <a:ext cx="711517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0.18725</cdr:x>
      <cdr:y>0.031</cdr:y>
    </cdr:from>
    <cdr:to>
      <cdr:x>0.773</cdr:x>
      <cdr:y>0.127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1228725" y="152400"/>
          <a:ext cx="38766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DEMANDAS SUBPREFEITURAS - 2018</a:t>
          </a:r>
        </a:p>
      </cdr:txBody>
    </cdr:sp>
  </cdr:relSizeAnchor>
</c:userShape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I18:L26" sheet="Atendimentos anual"/>
  </cacheSource>
  <cacheFields count="4">
    <cacheField name="ATENDIMENTOS**">
      <sharedItems containsMixedTypes="0" count="8">
        <s v="Telefone"/>
        <s v="Formulário eletrônico"/>
        <s v="Praça de Atendimento ao Munícipe"/>
        <s v="E-mail"/>
        <s v="Pessoalmente/Carta"/>
        <s v="Ofício"/>
        <s v="Fax"/>
        <s v="Outro"/>
      </sharedItems>
    </cacheField>
    <cacheField name="2018">
      <sharedItems containsSemiMixedTypes="0" containsString="0" containsMixedTypes="0" containsNumber="1" containsInteger="1"/>
    </cacheField>
    <cacheField name="2017">
      <sharedItems containsSemiMixedTypes="0" containsString="0" containsMixedTypes="0" containsNumber="1" containsInteger="1"/>
    </cacheField>
    <cacheField name="2016">
      <sharedItems containsSemiMixedTypes="0" containsString="0" containsMixedTypes="0" containsNumber="1" containsInteger="1" count="7">
        <n v="50997"/>
        <n v="6416"/>
        <n v="0"/>
        <n v="1330"/>
        <n v="1369"/>
        <n v="16"/>
        <n v="3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dinâmica4" cacheId="1" dataOnRows="1" applyNumberFormats="0" applyBorderFormats="0" applyFontFormats="0" applyPatternFormats="0" applyAlignmentFormats="0" applyWidthHeightFormats="0" dataCaption="Dados" showMissing="1" preserveFormatting="1" useAutoFormatting="1" itemPrintTitles="1" compactData="0" updatedVersion="2" indent="0" showMemberPropertyTips="1">
  <location ref="A3:I7" firstHeaderRow="1" firstDataRow="2" firstDataCol="1"/>
  <pivotFields count="4">
    <pivotField axis="axisCol" compact="0" outline="0" subtotalTop="0" showAll="0">
      <items count="9">
        <item x="3"/>
        <item h="1" x="6"/>
        <item x="1"/>
        <item x="5"/>
        <item x="7"/>
        <item x="4"/>
        <item x="2"/>
        <item x="0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1">
    <field x="-2"/>
  </rowFields>
  <rowItems count="3">
    <i>
      <x/>
    </i>
    <i i="1">
      <x v="1"/>
    </i>
    <i i="2">
      <x v="2"/>
    </i>
  </rowItems>
  <colFields count="1">
    <field x="0"/>
  </colFields>
  <colItems count="8">
    <i>
      <x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3">
    <dataField name="Soma de 2016" fld="3" baseField="0" baseItem="0"/>
    <dataField name="Soma de 2017" fld="2" baseField="0" baseItem="0"/>
    <dataField name="Soma de 2018" fld="1" baseField="0" baseItem="0"/>
  </dataFields>
  <formats count="5">
    <format dxfId="0">
      <pivotArea outline="0" fieldPosition="0"/>
    </format>
    <format dxfId="0">
      <pivotArea outline="0" fieldPosition="0" dataOnly="0" labelOnly="1" type="topRight"/>
    </format>
    <format dxfId="1">
      <pivotArea outline="0" fieldPosition="0" dataOnly="0" type="all"/>
    </format>
    <format dxfId="2">
      <pivotArea outline="0" fieldPosition="0" dataOnly="0" type="all"/>
    </format>
    <format dxfId="3">
      <pivotArea outline="0" fieldPosition="0" dataOnly="0" type="all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1">
      <selection activeCell="G16" sqref="G16"/>
    </sheetView>
  </sheetViews>
  <sheetFormatPr defaultColWidth="9.140625" defaultRowHeight="15"/>
  <cols>
    <col min="1" max="1" width="8.8515625" style="0" customWidth="1"/>
    <col min="2" max="2" width="8.7109375" style="62" customWidth="1"/>
    <col min="3" max="3" width="7.140625" style="0" customWidth="1"/>
    <col min="4" max="5" width="6.140625" style="0" bestFit="1" customWidth="1"/>
    <col min="6" max="6" width="6.28125" style="0" customWidth="1"/>
    <col min="7" max="7" width="6.7109375" style="0" customWidth="1"/>
    <col min="8" max="8" width="6.421875" style="0" customWidth="1"/>
    <col min="9" max="9" width="10.57421875" style="0" bestFit="1" customWidth="1"/>
    <col min="10" max="12" width="10.57421875" style="0" customWidth="1"/>
    <col min="13" max="13" width="20.7109375" style="0" bestFit="1" customWidth="1"/>
    <col min="14" max="14" width="5.57421875" style="0" bestFit="1" customWidth="1"/>
    <col min="15" max="15" width="13.421875" style="0" customWidth="1"/>
    <col min="16" max="16" width="24.8515625" style="0" bestFit="1" customWidth="1"/>
    <col min="17" max="17" width="5.57421875" style="0" bestFit="1" customWidth="1"/>
    <col min="18" max="18" width="18.140625" style="0" customWidth="1"/>
    <col min="19" max="24" width="32.57421875" style="0" bestFit="1" customWidth="1"/>
    <col min="25" max="26" width="18.140625" style="0" bestFit="1" customWidth="1"/>
    <col min="27" max="27" width="20.140625" style="0" bestFit="1" customWidth="1"/>
  </cols>
  <sheetData>
    <row r="1" spans="1:18" ht="15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8" ht="15">
      <c r="A2" s="65"/>
      <c r="B2" s="66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7" t="s">
        <v>24</v>
      </c>
      <c r="Q2" s="68">
        <v>2018</v>
      </c>
      <c r="R2" s="65"/>
    </row>
    <row r="3" spans="1:18" ht="15">
      <c r="A3" s="65"/>
      <c r="B3" s="65" t="s">
        <v>1</v>
      </c>
      <c r="C3" s="66"/>
      <c r="D3" s="66"/>
      <c r="E3" s="66"/>
      <c r="F3" s="66"/>
      <c r="G3" s="66"/>
      <c r="H3" s="66"/>
      <c r="I3" s="66"/>
      <c r="J3" s="65"/>
      <c r="K3" s="65"/>
      <c r="L3" s="65"/>
      <c r="M3" s="67" t="s">
        <v>13</v>
      </c>
      <c r="N3" s="69">
        <v>2018</v>
      </c>
      <c r="O3" s="65"/>
      <c r="P3" s="70" t="s">
        <v>118</v>
      </c>
      <c r="Q3" s="70">
        <v>298</v>
      </c>
      <c r="R3" s="65"/>
    </row>
    <row r="4" spans="1:18" ht="15">
      <c r="A4" s="65" t="s">
        <v>122</v>
      </c>
      <c r="B4" s="65" t="s">
        <v>5</v>
      </c>
      <c r="C4" s="65" t="s">
        <v>4</v>
      </c>
      <c r="D4" s="65" t="s">
        <v>6</v>
      </c>
      <c r="E4" s="65" t="s">
        <v>8</v>
      </c>
      <c r="F4" s="65" t="s">
        <v>45</v>
      </c>
      <c r="G4" s="65" t="s">
        <v>26</v>
      </c>
      <c r="H4" s="65" t="s">
        <v>3</v>
      </c>
      <c r="I4" s="65" t="s">
        <v>52</v>
      </c>
      <c r="J4" s="65"/>
      <c r="K4" s="65"/>
      <c r="L4" s="65"/>
      <c r="M4" s="70" t="s">
        <v>14</v>
      </c>
      <c r="N4" s="70">
        <v>0</v>
      </c>
      <c r="O4" s="65"/>
      <c r="P4" s="70" t="s">
        <v>119</v>
      </c>
      <c r="Q4" s="70">
        <v>457</v>
      </c>
      <c r="R4" s="65"/>
    </row>
    <row r="5" spans="1:18" ht="15">
      <c r="A5" s="65" t="s">
        <v>123</v>
      </c>
      <c r="B5" s="66">
        <v>1330</v>
      </c>
      <c r="C5" s="66">
        <v>6416</v>
      </c>
      <c r="D5" s="66">
        <v>16</v>
      </c>
      <c r="E5" s="66">
        <v>32</v>
      </c>
      <c r="F5" s="66">
        <v>1369</v>
      </c>
      <c r="G5" s="66">
        <v>0</v>
      </c>
      <c r="H5" s="66">
        <v>50997</v>
      </c>
      <c r="I5" s="66">
        <v>60160</v>
      </c>
      <c r="J5" s="65"/>
      <c r="K5" s="65"/>
      <c r="L5" s="65"/>
      <c r="M5" s="70" t="s">
        <v>126</v>
      </c>
      <c r="N5" s="70">
        <v>0</v>
      </c>
      <c r="O5" s="65"/>
      <c r="P5" s="70" t="s">
        <v>120</v>
      </c>
      <c r="Q5" s="70">
        <v>318</v>
      </c>
      <c r="R5" s="65"/>
    </row>
    <row r="6" spans="1:18" ht="15">
      <c r="A6" s="65" t="s">
        <v>124</v>
      </c>
      <c r="B6" s="66">
        <v>0</v>
      </c>
      <c r="C6" s="66">
        <v>10659</v>
      </c>
      <c r="D6" s="66">
        <v>0</v>
      </c>
      <c r="E6" s="66">
        <v>0</v>
      </c>
      <c r="F6" s="66">
        <v>786</v>
      </c>
      <c r="G6" s="66">
        <v>73</v>
      </c>
      <c r="H6" s="66">
        <v>21515</v>
      </c>
      <c r="I6" s="66">
        <v>33033</v>
      </c>
      <c r="J6" s="65"/>
      <c r="K6" s="65"/>
      <c r="L6" s="65"/>
      <c r="M6" s="70" t="s">
        <v>158</v>
      </c>
      <c r="N6" s="70">
        <v>1</v>
      </c>
      <c r="O6" s="65"/>
      <c r="P6" s="70" t="s">
        <v>89</v>
      </c>
      <c r="Q6" s="70">
        <v>368</v>
      </c>
      <c r="R6" s="65"/>
    </row>
    <row r="7" spans="1:18" ht="15">
      <c r="A7" s="65" t="s">
        <v>125</v>
      </c>
      <c r="B7" s="66">
        <v>0</v>
      </c>
      <c r="C7" s="66">
        <v>5043</v>
      </c>
      <c r="D7" s="66">
        <v>0</v>
      </c>
      <c r="E7" s="66">
        <v>0</v>
      </c>
      <c r="F7" s="66">
        <v>1179</v>
      </c>
      <c r="G7" s="66">
        <v>217</v>
      </c>
      <c r="H7" s="66">
        <v>18417</v>
      </c>
      <c r="I7" s="66">
        <v>24856</v>
      </c>
      <c r="J7" s="65"/>
      <c r="K7" s="65"/>
      <c r="L7" s="65"/>
      <c r="M7" s="70" t="s">
        <v>127</v>
      </c>
      <c r="N7" s="70">
        <v>0</v>
      </c>
      <c r="O7" s="65"/>
      <c r="P7" s="70" t="s">
        <v>90</v>
      </c>
      <c r="Q7" s="70">
        <v>491</v>
      </c>
      <c r="R7" s="65"/>
    </row>
    <row r="8" spans="1:18" ht="15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71" t="s">
        <v>128</v>
      </c>
      <c r="N8" s="70">
        <v>752</v>
      </c>
      <c r="O8" s="65"/>
      <c r="P8" s="70" t="s">
        <v>91</v>
      </c>
      <c r="Q8" s="70">
        <v>348</v>
      </c>
      <c r="R8" s="65"/>
    </row>
    <row r="9" spans="1:18" ht="15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70" t="s">
        <v>129</v>
      </c>
      <c r="N9" s="70">
        <v>0</v>
      </c>
      <c r="O9" s="65"/>
      <c r="P9" s="70" t="s">
        <v>92</v>
      </c>
      <c r="Q9" s="70">
        <v>40</v>
      </c>
      <c r="R9" s="65"/>
    </row>
    <row r="10" spans="1:18" ht="15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70" t="s">
        <v>130</v>
      </c>
      <c r="N10" s="70">
        <v>856</v>
      </c>
      <c r="O10" s="65"/>
      <c r="P10" s="70" t="s">
        <v>93</v>
      </c>
      <c r="Q10" s="70">
        <v>114</v>
      </c>
      <c r="R10" s="65"/>
    </row>
    <row r="11" spans="1:18" ht="15">
      <c r="A11" s="67" t="s">
        <v>53</v>
      </c>
      <c r="B11" s="72">
        <v>2018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70" t="s">
        <v>131</v>
      </c>
      <c r="N11" s="70">
        <v>480</v>
      </c>
      <c r="O11" s="65"/>
      <c r="P11" s="70" t="s">
        <v>94</v>
      </c>
      <c r="Q11" s="70">
        <v>380</v>
      </c>
      <c r="R11" s="65"/>
    </row>
    <row r="12" spans="1:18" ht="15">
      <c r="A12" s="65" t="s">
        <v>32</v>
      </c>
      <c r="B12" s="65">
        <v>3420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71" t="s">
        <v>132</v>
      </c>
      <c r="N12" s="70">
        <v>23</v>
      </c>
      <c r="O12" s="65"/>
      <c r="P12" s="70" t="s">
        <v>95</v>
      </c>
      <c r="Q12" s="70">
        <v>152</v>
      </c>
      <c r="R12" s="65"/>
    </row>
    <row r="13" spans="1:18" ht="15">
      <c r="A13" s="65" t="s">
        <v>33</v>
      </c>
      <c r="B13" s="65">
        <v>1975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70" t="s">
        <v>133</v>
      </c>
      <c r="N13" s="70">
        <v>29</v>
      </c>
      <c r="O13" s="65"/>
      <c r="P13" s="70" t="s">
        <v>96</v>
      </c>
      <c r="Q13" s="70">
        <v>589</v>
      </c>
      <c r="R13" s="65"/>
    </row>
    <row r="14" spans="1:18" ht="15">
      <c r="A14" s="65" t="s">
        <v>50</v>
      </c>
      <c r="B14" s="65">
        <v>1305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70" t="s">
        <v>134</v>
      </c>
      <c r="N14" s="70">
        <v>0</v>
      </c>
      <c r="O14" s="65"/>
      <c r="P14" s="70" t="s">
        <v>97</v>
      </c>
      <c r="Q14" s="70">
        <v>243</v>
      </c>
      <c r="R14" s="65"/>
    </row>
    <row r="15" spans="1:18" ht="15">
      <c r="A15" s="65" t="s">
        <v>36</v>
      </c>
      <c r="B15" s="65">
        <v>1202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71" t="s">
        <v>135</v>
      </c>
      <c r="N15" s="70">
        <v>14</v>
      </c>
      <c r="O15" s="65"/>
      <c r="P15" s="70" t="s">
        <v>98</v>
      </c>
      <c r="Q15" s="70">
        <v>679</v>
      </c>
      <c r="R15" s="65"/>
    </row>
    <row r="16" spans="1:18" ht="15">
      <c r="A16" s="65" t="s">
        <v>37</v>
      </c>
      <c r="B16" s="65">
        <v>1182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71" t="s">
        <v>136</v>
      </c>
      <c r="N16" s="70">
        <v>547</v>
      </c>
      <c r="O16" s="65"/>
      <c r="P16" s="70" t="s">
        <v>99</v>
      </c>
      <c r="Q16" s="70">
        <v>185</v>
      </c>
      <c r="R16" s="65"/>
    </row>
    <row r="17" spans="1:18" ht="15">
      <c r="A17" s="65" t="s">
        <v>35</v>
      </c>
      <c r="B17" s="65">
        <v>1122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71" t="s">
        <v>137</v>
      </c>
      <c r="N17" s="70">
        <v>20</v>
      </c>
      <c r="O17" s="65"/>
      <c r="P17" s="70" t="s">
        <v>100</v>
      </c>
      <c r="Q17" s="70">
        <v>243</v>
      </c>
      <c r="R17" s="65"/>
    </row>
    <row r="18" spans="1:18" ht="15">
      <c r="A18" s="65" t="s">
        <v>39</v>
      </c>
      <c r="B18" s="65">
        <v>932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70" t="s">
        <v>138</v>
      </c>
      <c r="N18" s="70">
        <v>119</v>
      </c>
      <c r="O18" s="65"/>
      <c r="P18" s="70" t="s">
        <v>101</v>
      </c>
      <c r="Q18" s="70">
        <v>448</v>
      </c>
      <c r="R18" s="65"/>
    </row>
    <row r="19" spans="1:18" ht="15">
      <c r="A19" s="65" t="s">
        <v>38</v>
      </c>
      <c r="B19" s="65">
        <v>900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70" t="s">
        <v>139</v>
      </c>
      <c r="N19" s="70">
        <v>16</v>
      </c>
      <c r="O19" s="65"/>
      <c r="P19" s="70" t="s">
        <v>102</v>
      </c>
      <c r="Q19" s="70">
        <v>400</v>
      </c>
      <c r="R19" s="65"/>
    </row>
    <row r="20" spans="1:18" ht="15">
      <c r="A20" s="65" t="s">
        <v>51</v>
      </c>
      <c r="B20" s="65">
        <v>644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70" t="s">
        <v>140</v>
      </c>
      <c r="N20" s="70">
        <v>43</v>
      </c>
      <c r="O20" s="65"/>
      <c r="P20" s="70" t="s">
        <v>103</v>
      </c>
      <c r="Q20" s="70">
        <v>548</v>
      </c>
      <c r="R20" s="65"/>
    </row>
    <row r="21" spans="1:18" ht="15">
      <c r="A21" s="65" t="s">
        <v>34</v>
      </c>
      <c r="B21" s="65">
        <v>559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70" t="s">
        <v>141</v>
      </c>
      <c r="N21" s="70">
        <v>149</v>
      </c>
      <c r="O21" s="65"/>
      <c r="P21" s="70" t="s">
        <v>104</v>
      </c>
      <c r="Q21" s="70">
        <v>68</v>
      </c>
      <c r="R21" s="65"/>
    </row>
    <row r="22" spans="1:18" ht="15">
      <c r="A22" s="73" t="s">
        <v>52</v>
      </c>
      <c r="B22" s="74">
        <f>SUM(B12:B21)</f>
        <v>13241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70" t="s">
        <v>142</v>
      </c>
      <c r="N22" s="70">
        <v>3</v>
      </c>
      <c r="O22" s="65"/>
      <c r="P22" s="70" t="s">
        <v>105</v>
      </c>
      <c r="Q22" s="70">
        <v>593</v>
      </c>
      <c r="R22" s="65"/>
    </row>
    <row r="23" spans="1:18" ht="15">
      <c r="A23" s="65"/>
      <c r="B23" s="66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70" t="s">
        <v>143</v>
      </c>
      <c r="N23" s="70">
        <v>357</v>
      </c>
      <c r="O23" s="65"/>
      <c r="P23" s="70" t="s">
        <v>106</v>
      </c>
      <c r="Q23" s="70">
        <v>52</v>
      </c>
      <c r="R23" s="65"/>
    </row>
    <row r="24" spans="1:18" ht="15">
      <c r="A24" s="65" t="s">
        <v>32</v>
      </c>
      <c r="B24" s="65" t="s">
        <v>33</v>
      </c>
      <c r="C24" s="65" t="s">
        <v>50</v>
      </c>
      <c r="D24" s="65" t="s">
        <v>36</v>
      </c>
      <c r="E24" s="65" t="s">
        <v>37</v>
      </c>
      <c r="F24" s="65" t="s">
        <v>35</v>
      </c>
      <c r="G24" s="65" t="s">
        <v>39</v>
      </c>
      <c r="H24" s="65" t="s">
        <v>38</v>
      </c>
      <c r="I24" s="65" t="s">
        <v>51</v>
      </c>
      <c r="J24" s="65" t="s">
        <v>34</v>
      </c>
      <c r="K24" s="65" t="s">
        <v>9</v>
      </c>
      <c r="L24" s="65"/>
      <c r="M24" s="70" t="s">
        <v>144</v>
      </c>
      <c r="N24" s="70">
        <v>0</v>
      </c>
      <c r="O24" s="65"/>
      <c r="P24" s="70" t="s">
        <v>107</v>
      </c>
      <c r="Q24" s="70">
        <v>474</v>
      </c>
      <c r="R24" s="65"/>
    </row>
    <row r="25" spans="1:18" ht="15">
      <c r="A25" s="65">
        <v>3420</v>
      </c>
      <c r="B25" s="66">
        <v>1975</v>
      </c>
      <c r="C25" s="65">
        <v>1305</v>
      </c>
      <c r="D25" s="65">
        <v>1202</v>
      </c>
      <c r="E25" s="65">
        <v>1182</v>
      </c>
      <c r="F25" s="65">
        <v>1122</v>
      </c>
      <c r="G25" s="65">
        <v>932</v>
      </c>
      <c r="H25" s="65">
        <v>900</v>
      </c>
      <c r="I25" s="65">
        <v>644</v>
      </c>
      <c r="J25" s="65">
        <v>559</v>
      </c>
      <c r="K25" s="65"/>
      <c r="L25" s="65"/>
      <c r="M25" s="70" t="s">
        <v>145</v>
      </c>
      <c r="N25" s="70">
        <v>100</v>
      </c>
      <c r="O25" s="65"/>
      <c r="P25" s="70" t="s">
        <v>108</v>
      </c>
      <c r="Q25" s="70">
        <v>536</v>
      </c>
      <c r="R25" s="65"/>
    </row>
    <row r="26" spans="1:18" ht="15">
      <c r="A26" s="65"/>
      <c r="B26" s="66"/>
      <c r="C26" s="65"/>
      <c r="D26" s="65"/>
      <c r="E26" s="65"/>
      <c r="F26" s="65"/>
      <c r="G26" s="65"/>
      <c r="H26" s="65"/>
      <c r="I26" s="65"/>
      <c r="J26" s="65"/>
      <c r="K26" s="65">
        <v>24856</v>
      </c>
      <c r="L26" s="65"/>
      <c r="M26" s="70" t="s">
        <v>146</v>
      </c>
      <c r="N26" s="70">
        <v>2</v>
      </c>
      <c r="O26" s="65"/>
      <c r="P26" s="70" t="s">
        <v>109</v>
      </c>
      <c r="Q26" s="70">
        <v>573</v>
      </c>
      <c r="R26" s="65"/>
    </row>
    <row r="27" spans="1:18" ht="15">
      <c r="A27" s="65"/>
      <c r="B27" s="66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71" t="s">
        <v>147</v>
      </c>
      <c r="N27" s="70">
        <v>15</v>
      </c>
      <c r="O27" s="65"/>
      <c r="P27" s="70" t="s">
        <v>110</v>
      </c>
      <c r="Q27" s="70">
        <v>499</v>
      </c>
      <c r="R27" s="65"/>
    </row>
    <row r="28" spans="1:18" ht="15">
      <c r="A28" s="65"/>
      <c r="B28" s="66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70" t="s">
        <v>148</v>
      </c>
      <c r="N28" s="70">
        <v>187</v>
      </c>
      <c r="O28" s="65"/>
      <c r="P28" s="70" t="s">
        <v>111</v>
      </c>
      <c r="Q28" s="70">
        <v>256</v>
      </c>
      <c r="R28" s="65"/>
    </row>
    <row r="29" spans="1:18" ht="15">
      <c r="A29" s="65"/>
      <c r="B29" s="66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70" t="s">
        <v>149</v>
      </c>
      <c r="N29" s="70">
        <v>2097</v>
      </c>
      <c r="O29" s="65"/>
      <c r="P29" s="70" t="s">
        <v>112</v>
      </c>
      <c r="Q29" s="70">
        <v>172</v>
      </c>
      <c r="R29" s="65"/>
    </row>
    <row r="30" spans="1:18" ht="15">
      <c r="A30" s="65"/>
      <c r="B30" s="66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70" t="s">
        <v>150</v>
      </c>
      <c r="N30" s="70">
        <v>1839</v>
      </c>
      <c r="O30" s="65"/>
      <c r="P30" s="70" t="s">
        <v>113</v>
      </c>
      <c r="Q30" s="70">
        <v>244</v>
      </c>
      <c r="R30" s="65"/>
    </row>
    <row r="31" spans="1:18" ht="15">
      <c r="A31" s="65"/>
      <c r="B31" s="66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70" t="s">
        <v>151</v>
      </c>
      <c r="N31" s="70">
        <v>1</v>
      </c>
      <c r="O31" s="65"/>
      <c r="P31" s="70" t="s">
        <v>114</v>
      </c>
      <c r="Q31" s="70">
        <v>607</v>
      </c>
      <c r="R31" s="65"/>
    </row>
    <row r="32" spans="1:18" ht="15">
      <c r="A32" s="65"/>
      <c r="B32" s="66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70" t="s">
        <v>152</v>
      </c>
      <c r="N32" s="70">
        <v>199</v>
      </c>
      <c r="O32" s="65"/>
      <c r="P32" s="70" t="s">
        <v>115</v>
      </c>
      <c r="Q32" s="70">
        <v>425</v>
      </c>
      <c r="R32" s="65"/>
    </row>
    <row r="33" spans="1:18" ht="15">
      <c r="A33" s="65"/>
      <c r="B33" s="66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70" t="s">
        <v>153</v>
      </c>
      <c r="N33" s="70">
        <v>58</v>
      </c>
      <c r="O33" s="65"/>
      <c r="P33" s="70" t="s">
        <v>116</v>
      </c>
      <c r="Q33" s="70">
        <v>351</v>
      </c>
      <c r="R33" s="65"/>
    </row>
    <row r="34" spans="1:18" ht="15">
      <c r="A34" s="65"/>
      <c r="B34" s="66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70" t="s">
        <v>154</v>
      </c>
      <c r="N34" s="70">
        <v>158</v>
      </c>
      <c r="O34" s="65"/>
      <c r="P34" s="70" t="s">
        <v>117</v>
      </c>
      <c r="Q34" s="70">
        <v>243</v>
      </c>
      <c r="R34" s="65"/>
    </row>
    <row r="35" spans="1:18" ht="15">
      <c r="A35" s="65"/>
      <c r="B35" s="66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70" t="s">
        <v>155</v>
      </c>
      <c r="N35" s="70">
        <v>528</v>
      </c>
      <c r="O35" s="65"/>
      <c r="P35" s="65"/>
      <c r="Q35" s="65"/>
      <c r="R35" s="65"/>
    </row>
    <row r="36" spans="1:18" ht="15">
      <c r="A36" s="65"/>
      <c r="B36" s="66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70" t="s">
        <v>156</v>
      </c>
      <c r="N36" s="70">
        <v>753</v>
      </c>
      <c r="O36" s="65"/>
      <c r="P36" s="65"/>
      <c r="Q36" s="65"/>
      <c r="R36" s="65"/>
    </row>
    <row r="37" spans="1:18" ht="15">
      <c r="A37" s="65"/>
      <c r="B37" s="66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70" t="s">
        <v>157</v>
      </c>
      <c r="N37" s="70">
        <v>1</v>
      </c>
      <c r="O37" s="65"/>
      <c r="P37" s="65"/>
      <c r="Q37" s="65"/>
      <c r="R37" s="65"/>
    </row>
    <row r="38" spans="1:18" ht="15">
      <c r="A38" s="65"/>
      <c r="B38" s="66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70" t="s">
        <v>58</v>
      </c>
      <c r="N38" s="70">
        <v>4096</v>
      </c>
      <c r="O38" s="65"/>
      <c r="P38" s="65"/>
      <c r="Q38" s="65"/>
      <c r="R38" s="65"/>
    </row>
    <row r="39" spans="1:18" ht="15">
      <c r="A39" s="65"/>
      <c r="B39" s="66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70" t="s">
        <v>85</v>
      </c>
      <c r="N39" s="70">
        <v>19</v>
      </c>
      <c r="O39" s="65"/>
      <c r="P39" s="65"/>
      <c r="Q39" s="65"/>
      <c r="R39" s="65"/>
    </row>
    <row r="40" spans="1:18" ht="15">
      <c r="A40" s="65"/>
      <c r="B40" s="66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</row>
    <row r="41" spans="1:18" ht="15">
      <c r="A41" s="65"/>
      <c r="B41" s="66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</row>
    <row r="42" spans="1:18" ht="15">
      <c r="A42" s="65"/>
      <c r="B42" s="66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</row>
    <row r="43" spans="1:18" ht="15">
      <c r="A43" s="65"/>
      <c r="B43" s="66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</row>
    <row r="44" spans="1:18" ht="15">
      <c r="A44" s="65"/>
      <c r="B44" s="66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</row>
    <row r="45" spans="1:18" ht="15">
      <c r="A45" s="65"/>
      <c r="B45" s="66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</row>
    <row r="46" spans="1:18" ht="15">
      <c r="A46" s="65"/>
      <c r="B46" s="66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F18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49.00390625" style="0" customWidth="1"/>
    <col min="2" max="3" width="8.7109375" style="0" customWidth="1"/>
    <col min="4" max="4" width="12.28125" style="0" customWidth="1"/>
    <col min="5" max="5" width="8.7109375" style="0" customWidth="1"/>
  </cols>
  <sheetData>
    <row r="1" ht="15">
      <c r="A1" s="1" t="s">
        <v>0</v>
      </c>
    </row>
    <row r="2" ht="15">
      <c r="A2" s="1" t="s">
        <v>42</v>
      </c>
    </row>
    <row r="4" spans="1:5" ht="15">
      <c r="A4" s="2" t="s">
        <v>1</v>
      </c>
      <c r="B4" s="3">
        <v>2018</v>
      </c>
      <c r="C4" s="3">
        <v>2017</v>
      </c>
      <c r="D4" s="5" t="s">
        <v>2</v>
      </c>
      <c r="E4" s="3">
        <v>2016</v>
      </c>
    </row>
    <row r="5" spans="1:5" ht="15">
      <c r="A5" s="6" t="s">
        <v>3</v>
      </c>
      <c r="B5" s="7">
        <v>18417</v>
      </c>
      <c r="C5" s="7">
        <v>21515</v>
      </c>
      <c r="D5" s="8">
        <f>(B5-C5)*100/C5</f>
        <v>-14.399256332791076</v>
      </c>
      <c r="E5" s="7">
        <v>50997</v>
      </c>
    </row>
    <row r="6" spans="1:5" ht="15">
      <c r="A6" s="6" t="s">
        <v>4</v>
      </c>
      <c r="B6" s="7">
        <v>5043</v>
      </c>
      <c r="C6" s="7">
        <v>10659</v>
      </c>
      <c r="D6" s="8">
        <f aca="true" t="shared" si="0" ref="D6:D13">(B6-C6)*100/C6</f>
        <v>-52.68786940613566</v>
      </c>
      <c r="E6" s="7">
        <v>6416</v>
      </c>
    </row>
    <row r="7" spans="1:5" ht="15">
      <c r="A7" s="16" t="s">
        <v>26</v>
      </c>
      <c r="B7" s="7">
        <v>217</v>
      </c>
      <c r="C7" s="7">
        <v>73</v>
      </c>
      <c r="D7" s="8">
        <f t="shared" si="0"/>
        <v>197.26027397260273</v>
      </c>
      <c r="E7" s="7">
        <v>0</v>
      </c>
    </row>
    <row r="8" spans="1:6" ht="15">
      <c r="A8" s="6" t="s">
        <v>5</v>
      </c>
      <c r="B8" s="7">
        <v>0</v>
      </c>
      <c r="C8" s="7">
        <v>0</v>
      </c>
      <c r="D8" s="9"/>
      <c r="E8" s="7">
        <v>1330</v>
      </c>
      <c r="F8" s="17"/>
    </row>
    <row r="9" spans="1:5" ht="15">
      <c r="A9" s="6" t="s">
        <v>45</v>
      </c>
      <c r="B9" s="7">
        <v>1179</v>
      </c>
      <c r="C9" s="7">
        <v>786</v>
      </c>
      <c r="D9" s="8">
        <f t="shared" si="0"/>
        <v>50</v>
      </c>
      <c r="E9" s="7">
        <v>1369</v>
      </c>
    </row>
    <row r="10" spans="1:5" ht="15">
      <c r="A10" s="6" t="s">
        <v>6</v>
      </c>
      <c r="B10" s="7">
        <v>0</v>
      </c>
      <c r="C10" s="7">
        <v>0</v>
      </c>
      <c r="D10" s="9"/>
      <c r="E10" s="7">
        <v>16</v>
      </c>
    </row>
    <row r="11" spans="1:5" ht="15">
      <c r="A11" s="6" t="s">
        <v>7</v>
      </c>
      <c r="B11" s="7">
        <v>0</v>
      </c>
      <c r="C11" s="7">
        <v>0</v>
      </c>
      <c r="D11" s="9"/>
      <c r="E11" s="7">
        <v>0</v>
      </c>
    </row>
    <row r="12" spans="1:5" ht="15">
      <c r="A12" s="6" t="s">
        <v>8</v>
      </c>
      <c r="B12" s="7">
        <v>0</v>
      </c>
      <c r="C12" s="7">
        <v>0</v>
      </c>
      <c r="D12" s="9"/>
      <c r="E12" s="7">
        <v>32</v>
      </c>
    </row>
    <row r="13" spans="1:5" ht="15">
      <c r="A13" s="2" t="s">
        <v>9</v>
      </c>
      <c r="B13" s="5">
        <f>SUM(B5:B12)</f>
        <v>24856</v>
      </c>
      <c r="C13" s="5">
        <f>SUM(C5:C12)</f>
        <v>33033</v>
      </c>
      <c r="D13" s="8">
        <f t="shared" si="0"/>
        <v>-24.754033844942935</v>
      </c>
      <c r="E13" s="5">
        <f>SUM(E4:E12)</f>
        <v>62176</v>
      </c>
    </row>
    <row r="15" ht="15">
      <c r="A15" s="10" t="s">
        <v>10</v>
      </c>
    </row>
    <row r="16" ht="15">
      <c r="A16" s="11" t="s">
        <v>25</v>
      </c>
    </row>
    <row r="17" ht="15">
      <c r="A17" s="12" t="s">
        <v>46</v>
      </c>
    </row>
    <row r="18" spans="2:3" ht="15">
      <c r="B18" s="61"/>
      <c r="C18" s="61"/>
    </row>
  </sheetData>
  <sheetProtection/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D21"/>
  <sheetViews>
    <sheetView zoomScalePageLayoutView="0" workbookViewId="0" topLeftCell="A1">
      <selection activeCell="I22" sqref="I22"/>
    </sheetView>
  </sheetViews>
  <sheetFormatPr defaultColWidth="9.140625" defaultRowHeight="15"/>
  <cols>
    <col min="1" max="1" width="10.8515625" style="0" customWidth="1"/>
    <col min="2" max="2" width="11.8515625" style="0" bestFit="1" customWidth="1"/>
    <col min="3" max="3" width="12.00390625" style="0" bestFit="1" customWidth="1"/>
  </cols>
  <sheetData>
    <row r="1" ht="15">
      <c r="A1" s="1" t="s">
        <v>0</v>
      </c>
    </row>
    <row r="2" ht="15">
      <c r="A2" s="1" t="s">
        <v>41</v>
      </c>
    </row>
    <row r="3" ht="15.75" thickBot="1"/>
    <row r="4" spans="1:3" ht="15.75" thickBot="1">
      <c r="A4" s="23" t="s">
        <v>47</v>
      </c>
      <c r="B4" s="24" t="s">
        <v>48</v>
      </c>
      <c r="C4" s="24" t="s">
        <v>49</v>
      </c>
    </row>
    <row r="5" spans="1:3" ht="15">
      <c r="A5" s="25">
        <v>43101</v>
      </c>
      <c r="B5" s="26">
        <v>1860</v>
      </c>
      <c r="C5" s="27">
        <f>((B5-979)/979)*100</f>
        <v>89.98978549540347</v>
      </c>
    </row>
    <row r="6" spans="1:3" ht="15">
      <c r="A6" s="28">
        <v>43132</v>
      </c>
      <c r="B6" s="29">
        <v>1979</v>
      </c>
      <c r="C6" s="30">
        <f aca="true" t="shared" si="0" ref="C6:C16">((B6-B5)/B5)*100</f>
        <v>6.397849462365592</v>
      </c>
    </row>
    <row r="7" spans="1:3" ht="15">
      <c r="A7" s="31">
        <v>43160</v>
      </c>
      <c r="B7" s="29">
        <v>2332</v>
      </c>
      <c r="C7" s="30">
        <f t="shared" si="0"/>
        <v>17.837291561394643</v>
      </c>
    </row>
    <row r="8" spans="1:3" ht="15">
      <c r="A8" s="31">
        <v>43191</v>
      </c>
      <c r="B8" s="29">
        <v>2824</v>
      </c>
      <c r="C8" s="30">
        <f t="shared" si="0"/>
        <v>21.09777015437393</v>
      </c>
    </row>
    <row r="9" spans="1:3" ht="15">
      <c r="A9" s="31">
        <v>43221</v>
      </c>
      <c r="B9" s="29">
        <v>2229</v>
      </c>
      <c r="C9" s="30">
        <f t="shared" si="0"/>
        <v>-21.06940509915014</v>
      </c>
    </row>
    <row r="10" spans="1:3" ht="15">
      <c r="A10" s="31">
        <v>43252</v>
      </c>
      <c r="B10" s="29">
        <v>2085</v>
      </c>
      <c r="C10" s="30">
        <f t="shared" si="0"/>
        <v>-6.460296096904441</v>
      </c>
    </row>
    <row r="11" spans="1:3" ht="15">
      <c r="A11" s="31">
        <v>43282</v>
      </c>
      <c r="B11" s="29">
        <v>2335</v>
      </c>
      <c r="C11" s="30">
        <f t="shared" si="0"/>
        <v>11.990407673860911</v>
      </c>
    </row>
    <row r="12" spans="1:4" ht="15">
      <c r="A12" s="31">
        <v>43313</v>
      </c>
      <c r="B12" s="29">
        <v>2274</v>
      </c>
      <c r="C12" s="30">
        <f t="shared" si="0"/>
        <v>-2.6124197002141325</v>
      </c>
      <c r="D12" t="s">
        <v>44</v>
      </c>
    </row>
    <row r="13" spans="1:3" ht="15">
      <c r="A13" s="31">
        <v>43344</v>
      </c>
      <c r="B13" s="29">
        <v>1524</v>
      </c>
      <c r="C13" s="30">
        <f t="shared" si="0"/>
        <v>-32.98153034300791</v>
      </c>
    </row>
    <row r="14" spans="1:3" ht="15">
      <c r="A14" s="31">
        <v>43374</v>
      </c>
      <c r="B14" s="29">
        <v>1908</v>
      </c>
      <c r="C14" s="30">
        <f t="shared" si="0"/>
        <v>25.196850393700785</v>
      </c>
    </row>
    <row r="15" spans="1:3" ht="15">
      <c r="A15" s="31">
        <v>43405</v>
      </c>
      <c r="B15" s="29">
        <v>1743</v>
      </c>
      <c r="C15" s="30">
        <f t="shared" si="0"/>
        <v>-8.647798742138365</v>
      </c>
    </row>
    <row r="16" spans="1:3" ht="15.75" thickBot="1">
      <c r="A16" s="32">
        <v>43435</v>
      </c>
      <c r="B16" s="33">
        <v>1763</v>
      </c>
      <c r="C16" s="30">
        <f t="shared" si="0"/>
        <v>1.1474469305794608</v>
      </c>
    </row>
    <row r="17" spans="1:3" ht="15">
      <c r="A17" s="4" t="s">
        <v>27</v>
      </c>
      <c r="B17" s="5">
        <f>SUM(B5:B16)</f>
        <v>24856</v>
      </c>
      <c r="C17" s="15">
        <f>(B17-13280)*100/13280</f>
        <v>87.16867469879519</v>
      </c>
    </row>
    <row r="19" ht="15">
      <c r="A19" s="10" t="s">
        <v>10</v>
      </c>
    </row>
    <row r="20" ht="15">
      <c r="A20" s="11" t="s">
        <v>12</v>
      </c>
    </row>
    <row r="21" ht="15">
      <c r="A21" s="11"/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F24"/>
  <sheetViews>
    <sheetView tabSelected="1" zoomScalePageLayoutView="0" workbookViewId="0" topLeftCell="A1">
      <selection activeCell="K25" sqref="K25"/>
    </sheetView>
  </sheetViews>
  <sheetFormatPr defaultColWidth="9.140625" defaultRowHeight="15"/>
  <cols>
    <col min="1" max="1" width="62.28125" style="0" bestFit="1" customWidth="1"/>
    <col min="2" max="2" width="8.00390625" style="0" customWidth="1"/>
    <col min="3" max="3" width="5.57421875" style="0" hidden="1" customWidth="1"/>
    <col min="4" max="4" width="11.8515625" style="0" hidden="1" customWidth="1"/>
    <col min="5" max="6" width="11.8515625" style="0" customWidth="1"/>
    <col min="7" max="7" width="4.421875" style="0" customWidth="1"/>
  </cols>
  <sheetData>
    <row r="1" ht="15">
      <c r="A1" s="1" t="s">
        <v>0</v>
      </c>
    </row>
    <row r="2" ht="15">
      <c r="A2" s="1" t="s">
        <v>43</v>
      </c>
    </row>
    <row r="3" ht="15.75" thickBot="1"/>
    <row r="4" spans="1:6" ht="15.75" thickBot="1">
      <c r="A4" s="38" t="s">
        <v>53</v>
      </c>
      <c r="B4" s="37">
        <v>2018</v>
      </c>
      <c r="C4" s="19"/>
      <c r="D4" s="3" t="s">
        <v>11</v>
      </c>
      <c r="E4" s="64"/>
      <c r="F4" s="64"/>
    </row>
    <row r="5" spans="1:6" ht="15">
      <c r="A5" s="39" t="s">
        <v>32</v>
      </c>
      <c r="B5" s="36">
        <v>3420</v>
      </c>
      <c r="C5" s="20"/>
      <c r="D5" s="14" t="e">
        <f aca="true" t="shared" si="0" ref="D5:D15">(B5-C5)*100/C5</f>
        <v>#DIV/0!</v>
      </c>
      <c r="E5" s="63"/>
      <c r="F5" s="63"/>
    </row>
    <row r="6" spans="1:6" ht="15">
      <c r="A6" s="34" t="s">
        <v>33</v>
      </c>
      <c r="B6" s="22">
        <v>1975</v>
      </c>
      <c r="C6" s="20"/>
      <c r="D6" s="14" t="e">
        <f t="shared" si="0"/>
        <v>#DIV/0!</v>
      </c>
      <c r="E6" s="63"/>
      <c r="F6" s="63"/>
    </row>
    <row r="7" spans="1:6" ht="15">
      <c r="A7" s="34" t="s">
        <v>50</v>
      </c>
      <c r="B7" s="22">
        <v>1305</v>
      </c>
      <c r="C7" s="20"/>
      <c r="D7" s="14" t="e">
        <f t="shared" si="0"/>
        <v>#DIV/0!</v>
      </c>
      <c r="E7" s="63"/>
      <c r="F7" s="63"/>
    </row>
    <row r="8" spans="1:6" ht="15">
      <c r="A8" s="34" t="s">
        <v>36</v>
      </c>
      <c r="B8" s="22">
        <v>1202</v>
      </c>
      <c r="C8" s="20"/>
      <c r="D8" s="14" t="e">
        <f t="shared" si="0"/>
        <v>#DIV/0!</v>
      </c>
      <c r="E8" s="63"/>
      <c r="F8" s="63"/>
    </row>
    <row r="9" spans="1:6" ht="15">
      <c r="A9" s="34" t="s">
        <v>37</v>
      </c>
      <c r="B9" s="22">
        <v>1182</v>
      </c>
      <c r="C9" s="20"/>
      <c r="D9" s="14" t="e">
        <f t="shared" si="0"/>
        <v>#DIV/0!</v>
      </c>
      <c r="E9" s="63"/>
      <c r="F9" s="63"/>
    </row>
    <row r="10" spans="1:6" ht="15">
      <c r="A10" s="34" t="s">
        <v>35</v>
      </c>
      <c r="B10" s="22">
        <v>1122</v>
      </c>
      <c r="C10" s="20"/>
      <c r="D10" s="14" t="e">
        <f t="shared" si="0"/>
        <v>#DIV/0!</v>
      </c>
      <c r="E10" s="63"/>
      <c r="F10" s="63"/>
    </row>
    <row r="11" spans="1:6" ht="15">
      <c r="A11" s="34" t="s">
        <v>39</v>
      </c>
      <c r="B11" s="22">
        <v>932</v>
      </c>
      <c r="C11" s="20"/>
      <c r="D11" s="14" t="e">
        <f t="shared" si="0"/>
        <v>#DIV/0!</v>
      </c>
      <c r="E11" s="63"/>
      <c r="F11" s="63"/>
    </row>
    <row r="12" spans="1:6" ht="15">
      <c r="A12" s="34" t="s">
        <v>38</v>
      </c>
      <c r="B12" s="22">
        <v>900</v>
      </c>
      <c r="C12" s="20"/>
      <c r="D12" s="14" t="e">
        <f t="shared" si="0"/>
        <v>#DIV/0!</v>
      </c>
      <c r="E12" s="63"/>
      <c r="F12" s="63"/>
    </row>
    <row r="13" spans="1:6" ht="15">
      <c r="A13" s="34" t="s">
        <v>51</v>
      </c>
      <c r="B13" s="22">
        <v>644</v>
      </c>
      <c r="C13" s="20"/>
      <c r="D13" s="14" t="e">
        <f t="shared" si="0"/>
        <v>#DIV/0!</v>
      </c>
      <c r="E13" s="63"/>
      <c r="F13" s="63"/>
    </row>
    <row r="14" spans="1:6" ht="15.75" thickBot="1">
      <c r="A14" s="40" t="s">
        <v>34</v>
      </c>
      <c r="B14" s="22">
        <v>559</v>
      </c>
      <c r="C14" s="21"/>
      <c r="D14" s="14" t="e">
        <f t="shared" si="0"/>
        <v>#DIV/0!</v>
      </c>
      <c r="E14" s="63"/>
      <c r="F14" s="63"/>
    </row>
    <row r="15" spans="1:6" ht="15.75" thickBot="1">
      <c r="A15" s="35" t="s">
        <v>52</v>
      </c>
      <c r="B15" s="41">
        <v>13241</v>
      </c>
      <c r="C15" s="20"/>
      <c r="D15" s="14" t="e">
        <f t="shared" si="0"/>
        <v>#DIV/0!</v>
      </c>
      <c r="E15" s="63"/>
      <c r="F15" s="63"/>
    </row>
    <row r="17" spans="1:2" ht="15">
      <c r="A17" s="75" t="s">
        <v>40</v>
      </c>
      <c r="B17" s="75"/>
    </row>
    <row r="18" spans="1:2" ht="15">
      <c r="A18" s="76"/>
      <c r="B18" s="76"/>
    </row>
    <row r="19" spans="1:2" ht="15">
      <c r="A19" s="76"/>
      <c r="B19" s="76"/>
    </row>
    <row r="20" spans="1:2" ht="15">
      <c r="A20" s="18"/>
      <c r="B20" s="18"/>
    </row>
    <row r="21" spans="1:2" ht="15">
      <c r="A21" s="18"/>
      <c r="B21" s="18"/>
    </row>
    <row r="22" spans="1:2" ht="15">
      <c r="A22" s="18"/>
      <c r="B22" s="18"/>
    </row>
    <row r="23" spans="1:2" ht="15">
      <c r="A23" s="18"/>
      <c r="B23" s="18"/>
    </row>
    <row r="24" spans="1:2" ht="15">
      <c r="A24" s="18"/>
      <c r="B24" s="18"/>
    </row>
  </sheetData>
  <sheetProtection/>
  <mergeCells count="1">
    <mergeCell ref="A17:B19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K73"/>
  <sheetViews>
    <sheetView zoomScalePageLayoutView="0" workbookViewId="0" topLeftCell="B1">
      <selection activeCell="T14" sqref="T14"/>
    </sheetView>
  </sheetViews>
  <sheetFormatPr defaultColWidth="9.140625" defaultRowHeight="15"/>
  <cols>
    <col min="1" max="1" width="60.140625" style="11" bestFit="1" customWidth="1"/>
    <col min="2" max="3" width="9.140625" style="11" customWidth="1"/>
    <col min="4" max="4" width="12.140625" style="50" bestFit="1" customWidth="1"/>
    <col min="5" max="5" width="9.140625" style="11" customWidth="1"/>
  </cols>
  <sheetData>
    <row r="1" ht="15">
      <c r="A1" s="1" t="s">
        <v>0</v>
      </c>
    </row>
    <row r="2" ht="15">
      <c r="A2" s="1" t="s">
        <v>41</v>
      </c>
    </row>
    <row r="4" spans="1:5" ht="15">
      <c r="A4" s="42" t="s">
        <v>13</v>
      </c>
      <c r="B4" s="43">
        <v>2018</v>
      </c>
      <c r="C4" s="43">
        <v>2017</v>
      </c>
      <c r="D4" s="51" t="s">
        <v>2</v>
      </c>
      <c r="E4" s="3">
        <v>2016</v>
      </c>
    </row>
    <row r="5" spans="1:5" ht="15">
      <c r="A5" s="58" t="s">
        <v>14</v>
      </c>
      <c r="B5" s="6">
        <v>0</v>
      </c>
      <c r="C5" s="6">
        <v>0</v>
      </c>
      <c r="D5" s="52"/>
      <c r="E5" s="6">
        <v>31</v>
      </c>
    </row>
    <row r="6" spans="1:5" ht="15">
      <c r="A6" s="45" t="s">
        <v>15</v>
      </c>
      <c r="B6" s="6">
        <v>0</v>
      </c>
      <c r="C6" s="6">
        <v>9</v>
      </c>
      <c r="D6" s="53">
        <f aca="true" t="shared" si="0" ref="D6:D41">(B6-C6)*100/C6</f>
        <v>-100</v>
      </c>
      <c r="E6" s="6">
        <v>142</v>
      </c>
    </row>
    <row r="7" spans="1:5" ht="15">
      <c r="A7" s="45" t="s">
        <v>54</v>
      </c>
      <c r="B7" s="6">
        <v>1</v>
      </c>
      <c r="C7" s="6">
        <v>0</v>
      </c>
      <c r="D7" s="52"/>
      <c r="E7" s="6">
        <v>82</v>
      </c>
    </row>
    <row r="8" spans="1:5" ht="15">
      <c r="A8" s="45" t="s">
        <v>55</v>
      </c>
      <c r="B8" s="6">
        <v>0</v>
      </c>
      <c r="C8" s="6">
        <v>0</v>
      </c>
      <c r="D8" s="52"/>
      <c r="E8" s="44" t="s">
        <v>59</v>
      </c>
    </row>
    <row r="9" spans="1:5" ht="15">
      <c r="A9" s="59" t="s">
        <v>64</v>
      </c>
      <c r="B9" s="6">
        <v>752</v>
      </c>
      <c r="C9" s="6">
        <v>19</v>
      </c>
      <c r="D9" s="53">
        <f t="shared" si="0"/>
        <v>3857.8947368421054</v>
      </c>
      <c r="E9" s="6">
        <v>627</v>
      </c>
    </row>
    <row r="10" spans="1:5" ht="15">
      <c r="A10" s="45" t="s">
        <v>70</v>
      </c>
      <c r="B10" s="6">
        <v>0</v>
      </c>
      <c r="C10" s="6">
        <v>1</v>
      </c>
      <c r="D10" s="53">
        <f t="shared" si="0"/>
        <v>-100</v>
      </c>
      <c r="E10" s="6">
        <v>4</v>
      </c>
    </row>
    <row r="11" spans="1:5" ht="15">
      <c r="A11" s="45" t="s">
        <v>16</v>
      </c>
      <c r="B11" s="6">
        <v>856</v>
      </c>
      <c r="C11" s="6">
        <v>418</v>
      </c>
      <c r="D11" s="53">
        <f t="shared" si="0"/>
        <v>104.7846889952153</v>
      </c>
      <c r="E11" s="6">
        <v>712</v>
      </c>
    </row>
    <row r="12" spans="1:5" ht="15">
      <c r="A12" s="45" t="s">
        <v>17</v>
      </c>
      <c r="B12" s="6">
        <v>480</v>
      </c>
      <c r="C12" s="6">
        <v>47</v>
      </c>
      <c r="D12" s="53">
        <f t="shared" si="0"/>
        <v>921.2765957446809</v>
      </c>
      <c r="E12" s="6">
        <v>132</v>
      </c>
    </row>
    <row r="13" spans="1:5" ht="15">
      <c r="A13" s="59" t="s">
        <v>18</v>
      </c>
      <c r="B13" s="6">
        <v>23</v>
      </c>
      <c r="C13" s="6">
        <v>1</v>
      </c>
      <c r="D13" s="53">
        <f t="shared" si="0"/>
        <v>2200</v>
      </c>
      <c r="E13" s="6">
        <v>42</v>
      </c>
    </row>
    <row r="14" spans="1:5" ht="15">
      <c r="A14" s="45" t="s">
        <v>72</v>
      </c>
      <c r="B14" s="6">
        <v>29</v>
      </c>
      <c r="C14" s="6">
        <v>4</v>
      </c>
      <c r="D14" s="53">
        <f t="shared" si="0"/>
        <v>625</v>
      </c>
      <c r="E14" s="6">
        <v>26</v>
      </c>
    </row>
    <row r="15" spans="1:5" ht="15">
      <c r="A15" s="45" t="s">
        <v>65</v>
      </c>
      <c r="B15" s="6">
        <v>0</v>
      </c>
      <c r="C15" s="6">
        <v>0</v>
      </c>
      <c r="D15" s="52"/>
      <c r="E15" s="6">
        <v>4</v>
      </c>
    </row>
    <row r="16" spans="1:5" ht="15">
      <c r="A16" s="59" t="s">
        <v>66</v>
      </c>
      <c r="B16" s="6">
        <v>14</v>
      </c>
      <c r="C16" s="6">
        <v>41</v>
      </c>
      <c r="D16" s="53">
        <f t="shared" si="0"/>
        <v>-65.85365853658537</v>
      </c>
      <c r="E16" s="6">
        <v>22</v>
      </c>
    </row>
    <row r="17" spans="1:5" ht="15">
      <c r="A17" s="59" t="s">
        <v>19</v>
      </c>
      <c r="B17" s="6">
        <v>547</v>
      </c>
      <c r="C17" s="6">
        <v>180</v>
      </c>
      <c r="D17" s="53">
        <f t="shared" si="0"/>
        <v>203.88888888888889</v>
      </c>
      <c r="E17" s="6">
        <v>390</v>
      </c>
    </row>
    <row r="18" spans="1:5" ht="15">
      <c r="A18" s="59" t="s">
        <v>67</v>
      </c>
      <c r="B18" s="6">
        <v>20</v>
      </c>
      <c r="C18" s="6">
        <v>5</v>
      </c>
      <c r="D18" s="53">
        <f t="shared" si="0"/>
        <v>300</v>
      </c>
      <c r="E18" s="6">
        <v>42</v>
      </c>
    </row>
    <row r="19" spans="1:5" ht="15">
      <c r="A19" s="45" t="s">
        <v>28</v>
      </c>
      <c r="B19" s="6">
        <v>119</v>
      </c>
      <c r="C19" s="6">
        <v>7</v>
      </c>
      <c r="D19" s="53">
        <f t="shared" si="0"/>
        <v>1600</v>
      </c>
      <c r="E19" s="6">
        <v>134</v>
      </c>
    </row>
    <row r="20" spans="1:5" ht="15">
      <c r="A20" s="45" t="s">
        <v>20</v>
      </c>
      <c r="B20" s="6">
        <v>16</v>
      </c>
      <c r="C20" s="6">
        <v>5</v>
      </c>
      <c r="D20" s="53">
        <f t="shared" si="0"/>
        <v>220</v>
      </c>
      <c r="E20" s="6">
        <v>117</v>
      </c>
    </row>
    <row r="21" spans="1:5" ht="15">
      <c r="A21" s="45" t="s">
        <v>76</v>
      </c>
      <c r="B21" s="6">
        <v>43</v>
      </c>
      <c r="C21" s="6">
        <v>269</v>
      </c>
      <c r="D21" s="52"/>
      <c r="E21" s="6">
        <v>31</v>
      </c>
    </row>
    <row r="22" spans="1:5" ht="15">
      <c r="A22" s="45" t="s">
        <v>68</v>
      </c>
      <c r="B22" s="6">
        <v>149</v>
      </c>
      <c r="C22" s="6">
        <v>35</v>
      </c>
      <c r="D22" s="53">
        <f t="shared" si="0"/>
        <v>325.7142857142857</v>
      </c>
      <c r="E22" s="6">
        <v>587</v>
      </c>
    </row>
    <row r="23" spans="1:5" ht="15">
      <c r="A23" s="45" t="s">
        <v>84</v>
      </c>
      <c r="B23" s="6">
        <v>3</v>
      </c>
      <c r="C23" s="6">
        <v>692</v>
      </c>
      <c r="D23" s="53">
        <f t="shared" si="0"/>
        <v>-99.56647398843931</v>
      </c>
      <c r="E23" s="6">
        <v>65</v>
      </c>
    </row>
    <row r="24" spans="1:5" ht="15">
      <c r="A24" s="45" t="s">
        <v>69</v>
      </c>
      <c r="B24" s="6">
        <v>357</v>
      </c>
      <c r="C24" s="6">
        <v>719</v>
      </c>
      <c r="D24" s="52"/>
      <c r="E24" s="6">
        <v>2109</v>
      </c>
    </row>
    <row r="25" spans="1:5" ht="15">
      <c r="A25" s="45" t="s">
        <v>71</v>
      </c>
      <c r="B25" s="6">
        <v>0</v>
      </c>
      <c r="C25" s="6">
        <v>1</v>
      </c>
      <c r="D25" s="53">
        <f t="shared" si="0"/>
        <v>-100</v>
      </c>
      <c r="E25" s="6">
        <v>0</v>
      </c>
    </row>
    <row r="26" spans="1:5" ht="15">
      <c r="A26" s="45" t="s">
        <v>21</v>
      </c>
      <c r="B26" s="6">
        <v>100</v>
      </c>
      <c r="C26" s="6">
        <v>56</v>
      </c>
      <c r="D26" s="53">
        <f t="shared" si="0"/>
        <v>78.57142857142857</v>
      </c>
      <c r="E26" s="6">
        <v>45</v>
      </c>
    </row>
    <row r="27" spans="1:5" ht="15">
      <c r="A27" s="45" t="s">
        <v>73</v>
      </c>
      <c r="B27" s="6">
        <v>2</v>
      </c>
      <c r="C27" s="44" t="s">
        <v>59</v>
      </c>
      <c r="D27" s="52"/>
      <c r="E27" s="44" t="s">
        <v>59</v>
      </c>
    </row>
    <row r="28" spans="1:5" ht="15">
      <c r="A28" s="59" t="s">
        <v>30</v>
      </c>
      <c r="B28" s="6">
        <v>15</v>
      </c>
      <c r="C28" s="6">
        <v>32</v>
      </c>
      <c r="D28" s="53">
        <f t="shared" si="0"/>
        <v>-53.125</v>
      </c>
      <c r="E28" s="6">
        <v>31</v>
      </c>
    </row>
    <row r="29" spans="1:5" ht="15">
      <c r="A29" s="45" t="s">
        <v>22</v>
      </c>
      <c r="B29" s="6">
        <v>187</v>
      </c>
      <c r="C29" s="6">
        <v>126</v>
      </c>
      <c r="D29" s="53">
        <f t="shared" si="0"/>
        <v>48.41269841269841</v>
      </c>
      <c r="E29" s="6">
        <v>152</v>
      </c>
    </row>
    <row r="30" spans="1:5" ht="15">
      <c r="A30" s="45" t="s">
        <v>87</v>
      </c>
      <c r="B30" s="6">
        <v>2097</v>
      </c>
      <c r="C30" s="6">
        <v>12672</v>
      </c>
      <c r="D30" s="52"/>
      <c r="E30" s="6">
        <v>7504</v>
      </c>
    </row>
    <row r="31" spans="1:5" ht="15">
      <c r="A31" s="45" t="s">
        <v>77</v>
      </c>
      <c r="B31" s="6">
        <v>1839</v>
      </c>
      <c r="C31" s="44" t="s">
        <v>59</v>
      </c>
      <c r="D31" s="52"/>
      <c r="E31" s="44" t="s">
        <v>59</v>
      </c>
    </row>
    <row r="32" spans="1:5" ht="15">
      <c r="A32" s="45" t="s">
        <v>56</v>
      </c>
      <c r="B32" s="6">
        <v>1</v>
      </c>
      <c r="C32" s="44" t="s">
        <v>59</v>
      </c>
      <c r="D32" s="52"/>
      <c r="E32" s="44" t="s">
        <v>59</v>
      </c>
    </row>
    <row r="33" spans="1:5" ht="15">
      <c r="A33" s="45" t="s">
        <v>78</v>
      </c>
      <c r="B33" s="6">
        <v>199</v>
      </c>
      <c r="C33" s="44" t="s">
        <v>59</v>
      </c>
      <c r="D33" s="52"/>
      <c r="E33" s="44" t="s">
        <v>59</v>
      </c>
    </row>
    <row r="34" spans="1:5" ht="15">
      <c r="A34" s="45" t="s">
        <v>79</v>
      </c>
      <c r="B34" s="6">
        <v>58</v>
      </c>
      <c r="C34" s="44" t="s">
        <v>59</v>
      </c>
      <c r="D34" s="52"/>
      <c r="E34" s="44" t="s">
        <v>59</v>
      </c>
    </row>
    <row r="35" spans="1:5" ht="15">
      <c r="A35" s="45" t="s">
        <v>80</v>
      </c>
      <c r="B35" s="6">
        <v>158</v>
      </c>
      <c r="C35" s="44" t="s">
        <v>59</v>
      </c>
      <c r="D35" s="52"/>
      <c r="E35" s="44" t="s">
        <v>59</v>
      </c>
    </row>
    <row r="36" spans="1:5" ht="15">
      <c r="A36" s="45" t="s">
        <v>81</v>
      </c>
      <c r="B36" s="6">
        <v>528</v>
      </c>
      <c r="C36" s="44" t="s">
        <v>59</v>
      </c>
      <c r="D36" s="52"/>
      <c r="E36" s="44" t="s">
        <v>59</v>
      </c>
    </row>
    <row r="37" spans="1:5" ht="15">
      <c r="A37" s="45" t="s">
        <v>82</v>
      </c>
      <c r="B37" s="6">
        <v>753</v>
      </c>
      <c r="C37" s="44" t="s">
        <v>59</v>
      </c>
      <c r="D37" s="52"/>
      <c r="E37" s="44" t="s">
        <v>59</v>
      </c>
    </row>
    <row r="38" spans="1:5" ht="15">
      <c r="A38" s="45" t="s">
        <v>57</v>
      </c>
      <c r="B38" s="6">
        <v>1</v>
      </c>
      <c r="C38" s="44" t="s">
        <v>59</v>
      </c>
      <c r="D38" s="52"/>
      <c r="E38" s="44" t="s">
        <v>59</v>
      </c>
    </row>
    <row r="39" spans="1:5" ht="15">
      <c r="A39" s="45" t="s">
        <v>58</v>
      </c>
      <c r="B39" s="6">
        <v>4096</v>
      </c>
      <c r="C39" s="44" t="s">
        <v>59</v>
      </c>
      <c r="D39" s="52"/>
      <c r="E39" s="44" t="s">
        <v>59</v>
      </c>
    </row>
    <row r="40" spans="1:5" ht="15">
      <c r="A40" s="45" t="s">
        <v>85</v>
      </c>
      <c r="B40" s="6">
        <v>19</v>
      </c>
      <c r="C40" s="6">
        <v>0</v>
      </c>
      <c r="D40" s="52"/>
      <c r="E40" s="6">
        <v>249</v>
      </c>
    </row>
    <row r="41" spans="1:5" ht="15">
      <c r="A41" s="56" t="s">
        <v>9</v>
      </c>
      <c r="B41" s="2">
        <v>13462</v>
      </c>
      <c r="C41" s="2">
        <f>SUM(C6:C40)</f>
        <v>15339</v>
      </c>
      <c r="D41" s="57">
        <f t="shared" si="0"/>
        <v>-12.236782058804355</v>
      </c>
      <c r="E41" s="2">
        <f>SUM(E5:E40)</f>
        <v>13280</v>
      </c>
    </row>
    <row r="43" spans="1:11" ht="15">
      <c r="A43" s="82" t="s">
        <v>29</v>
      </c>
      <c r="B43" s="82"/>
      <c r="C43" s="82"/>
      <c r="D43" s="82"/>
      <c r="F43" s="81" t="s">
        <v>60</v>
      </c>
      <c r="G43" s="81"/>
      <c r="H43" s="81"/>
      <c r="I43" s="81"/>
      <c r="J43" s="81"/>
      <c r="K43" s="81"/>
    </row>
    <row r="44" spans="1:11" ht="15" customHeight="1">
      <c r="A44" s="82"/>
      <c r="B44" s="82"/>
      <c r="C44" s="82"/>
      <c r="D44" s="82"/>
      <c r="F44" s="77"/>
      <c r="G44" s="77"/>
      <c r="H44" s="77"/>
      <c r="I44" s="77"/>
      <c r="J44" s="77"/>
      <c r="K44" s="77"/>
    </row>
    <row r="45" spans="1:11" ht="15" customHeight="1">
      <c r="A45" s="82"/>
      <c r="B45" s="82"/>
      <c r="C45" s="82"/>
      <c r="D45" s="82"/>
      <c r="F45" s="77"/>
      <c r="G45" s="77"/>
      <c r="H45" s="77"/>
      <c r="I45" s="77"/>
      <c r="J45" s="77"/>
      <c r="K45" s="77"/>
    </row>
    <row r="46" spans="1:11" ht="15" customHeight="1">
      <c r="A46" s="82"/>
      <c r="B46" s="82"/>
      <c r="C46" s="82"/>
      <c r="D46" s="82"/>
      <c r="F46" s="77"/>
      <c r="G46" s="77"/>
      <c r="H46" s="77"/>
      <c r="I46" s="77"/>
      <c r="J46" s="77"/>
      <c r="K46" s="77"/>
    </row>
    <row r="47" spans="1:4" ht="15">
      <c r="A47" s="82"/>
      <c r="B47" s="82"/>
      <c r="C47" s="82"/>
      <c r="D47" s="82"/>
    </row>
    <row r="48" spans="1:11" ht="15">
      <c r="A48" s="82"/>
      <c r="B48" s="82"/>
      <c r="C48" s="82"/>
      <c r="D48" s="82"/>
      <c r="F48" s="81" t="s">
        <v>61</v>
      </c>
      <c r="G48" s="77"/>
      <c r="H48" s="77"/>
      <c r="I48" s="77"/>
      <c r="J48" s="77"/>
      <c r="K48" s="77"/>
    </row>
    <row r="49" spans="1:11" ht="15" customHeight="1">
      <c r="A49" s="82"/>
      <c r="B49" s="82"/>
      <c r="C49" s="82"/>
      <c r="D49" s="82"/>
      <c r="F49" s="77"/>
      <c r="G49" s="77"/>
      <c r="H49" s="77"/>
      <c r="I49" s="77"/>
      <c r="J49" s="77"/>
      <c r="K49" s="77"/>
    </row>
    <row r="50" spans="1:11" ht="15" customHeight="1">
      <c r="A50" s="82"/>
      <c r="B50" s="82"/>
      <c r="C50" s="82"/>
      <c r="D50" s="82"/>
      <c r="F50" s="77"/>
      <c r="G50" s="77"/>
      <c r="H50" s="77"/>
      <c r="I50" s="77"/>
      <c r="J50" s="77"/>
      <c r="K50" s="77"/>
    </row>
    <row r="51" spans="1:11" ht="15" customHeight="1">
      <c r="A51" s="82"/>
      <c r="B51" s="82"/>
      <c r="C51" s="82"/>
      <c r="D51" s="82"/>
      <c r="F51" s="49"/>
      <c r="G51" s="49"/>
      <c r="H51" s="49"/>
      <c r="I51" s="49"/>
      <c r="J51" s="49"/>
      <c r="K51" s="49"/>
    </row>
    <row r="52" spans="6:11" ht="15">
      <c r="F52" s="81" t="s">
        <v>62</v>
      </c>
      <c r="G52" s="81"/>
      <c r="H52" s="81"/>
      <c r="I52" s="81"/>
      <c r="J52" s="81"/>
      <c r="K52" s="81"/>
    </row>
    <row r="53" spans="1:11" ht="15">
      <c r="A53" s="11" t="s">
        <v>31</v>
      </c>
      <c r="B53" s="46"/>
      <c r="C53" s="46"/>
      <c r="D53" s="54"/>
      <c r="F53" s="77"/>
      <c r="G53" s="77"/>
      <c r="H53" s="77"/>
      <c r="I53" s="77"/>
      <c r="J53" s="77"/>
      <c r="K53" s="77"/>
    </row>
    <row r="54" spans="1:11" ht="15">
      <c r="A54"/>
      <c r="B54" s="47"/>
      <c r="C54" s="47"/>
      <c r="D54" s="55"/>
      <c r="E54" s="47"/>
      <c r="F54" s="77"/>
      <c r="G54" s="77"/>
      <c r="H54" s="77"/>
      <c r="I54" s="77"/>
      <c r="J54" s="77"/>
      <c r="K54" s="77"/>
    </row>
    <row r="55" spans="1:4" ht="15" customHeight="1">
      <c r="A55" s="77" t="s">
        <v>88</v>
      </c>
      <c r="B55" s="77"/>
      <c r="C55" s="77"/>
      <c r="D55" s="9"/>
    </row>
    <row r="56" spans="1:11" ht="15.75" customHeight="1">
      <c r="A56" s="77"/>
      <c r="B56" s="77"/>
      <c r="C56" s="77"/>
      <c r="E56" s="47"/>
      <c r="F56" s="80" t="s">
        <v>74</v>
      </c>
      <c r="G56" s="77"/>
      <c r="H56" s="77"/>
      <c r="I56" s="77"/>
      <c r="J56" s="77"/>
      <c r="K56" s="77"/>
    </row>
    <row r="57" spans="1:11" ht="19.5" customHeight="1">
      <c r="A57" s="49"/>
      <c r="B57" s="49"/>
      <c r="C57" s="49"/>
      <c r="D57" s="54"/>
      <c r="F57" s="77"/>
      <c r="G57" s="77"/>
      <c r="H57" s="77"/>
      <c r="I57" s="77"/>
      <c r="J57" s="77"/>
      <c r="K57" s="77"/>
    </row>
    <row r="58" spans="1:10" ht="15">
      <c r="A58" s="78" t="s">
        <v>63</v>
      </c>
      <c r="B58" s="77"/>
      <c r="C58" s="77"/>
      <c r="D58" s="77"/>
      <c r="E58" s="47"/>
      <c r="F58" s="47"/>
      <c r="G58" s="47"/>
      <c r="H58" s="47"/>
      <c r="I58" s="47"/>
      <c r="J58" s="47"/>
    </row>
    <row r="59" spans="1:11" ht="14.25" customHeight="1">
      <c r="A59" s="79"/>
      <c r="B59" s="79"/>
      <c r="C59" s="79"/>
      <c r="D59" s="79"/>
      <c r="F59" s="80" t="s">
        <v>75</v>
      </c>
      <c r="G59" s="77"/>
      <c r="H59" s="77"/>
      <c r="I59" s="77"/>
      <c r="J59" s="77"/>
      <c r="K59" s="77"/>
    </row>
    <row r="60" spans="1:11" ht="15">
      <c r="A60" s="49"/>
      <c r="B60" s="49"/>
      <c r="C60" s="49"/>
      <c r="D60" s="49"/>
      <c r="E60" s="48"/>
      <c r="F60" s="77"/>
      <c r="G60" s="77"/>
      <c r="H60" s="77"/>
      <c r="I60" s="77"/>
      <c r="J60" s="77"/>
      <c r="K60" s="77"/>
    </row>
    <row r="61" spans="1:11" ht="15">
      <c r="A61" s="49"/>
      <c r="B61" s="49"/>
      <c r="C61" s="49"/>
      <c r="D61" s="49"/>
      <c r="F61" s="77"/>
      <c r="G61" s="77"/>
      <c r="H61" s="77"/>
      <c r="I61" s="77"/>
      <c r="J61" s="77"/>
      <c r="K61" s="77"/>
    </row>
    <row r="62" spans="6:11" ht="15">
      <c r="F62" s="77"/>
      <c r="G62" s="77"/>
      <c r="H62" s="77"/>
      <c r="I62" s="77"/>
      <c r="J62" s="77"/>
      <c r="K62" s="77"/>
    </row>
    <row r="63" spans="6:11" ht="15">
      <c r="F63" s="77"/>
      <c r="G63" s="77"/>
      <c r="H63" s="77"/>
      <c r="I63" s="77"/>
      <c r="J63" s="77"/>
      <c r="K63" s="77"/>
    </row>
    <row r="64" spans="6:11" ht="15">
      <c r="F64" s="77"/>
      <c r="G64" s="77"/>
      <c r="H64" s="77"/>
      <c r="I64" s="77"/>
      <c r="J64" s="77"/>
      <c r="K64" s="77"/>
    </row>
    <row r="65" spans="6:11" ht="15">
      <c r="F65" s="77"/>
      <c r="G65" s="77"/>
      <c r="H65" s="77"/>
      <c r="I65" s="77"/>
      <c r="J65" s="77"/>
      <c r="K65" s="77"/>
    </row>
    <row r="67" spans="6:11" ht="69.75" customHeight="1">
      <c r="F67" s="80" t="s">
        <v>86</v>
      </c>
      <c r="G67" s="77"/>
      <c r="H67" s="77"/>
      <c r="I67" s="77"/>
      <c r="J67" s="77"/>
      <c r="K67" s="77"/>
    </row>
    <row r="69" spans="6:11" ht="15">
      <c r="F69" s="77" t="s">
        <v>83</v>
      </c>
      <c r="G69" s="77"/>
      <c r="H69" s="77"/>
      <c r="I69" s="77"/>
      <c r="J69" s="77"/>
      <c r="K69" s="77"/>
    </row>
    <row r="70" spans="6:11" ht="15">
      <c r="F70" s="77"/>
      <c r="G70" s="77"/>
      <c r="H70" s="77"/>
      <c r="I70" s="77"/>
      <c r="J70" s="77"/>
      <c r="K70" s="77"/>
    </row>
    <row r="71" spans="6:11" ht="15">
      <c r="F71" s="77"/>
      <c r="G71" s="77"/>
      <c r="H71" s="77"/>
      <c r="I71" s="77"/>
      <c r="J71" s="77"/>
      <c r="K71" s="77"/>
    </row>
    <row r="72" spans="6:11" ht="15">
      <c r="F72" s="49"/>
      <c r="G72" s="49"/>
      <c r="H72" s="49"/>
      <c r="I72" s="49"/>
      <c r="J72" s="49"/>
      <c r="K72" s="49"/>
    </row>
    <row r="73" ht="15">
      <c r="F73" s="60"/>
    </row>
  </sheetData>
  <sheetProtection/>
  <mergeCells count="10">
    <mergeCell ref="F69:K71"/>
    <mergeCell ref="A55:C56"/>
    <mergeCell ref="A58:D59"/>
    <mergeCell ref="F59:K65"/>
    <mergeCell ref="F67:K67"/>
    <mergeCell ref="F48:K50"/>
    <mergeCell ref="F52:K54"/>
    <mergeCell ref="F56:K57"/>
    <mergeCell ref="A43:D51"/>
    <mergeCell ref="F43:K46"/>
  </mergeCells>
  <printOptions/>
  <pageMargins left="0.11811023622047245" right="0.11811023622047245" top="0.3937007874015748" bottom="0.3937007874015748" header="0.11811023622047245" footer="0.1181102362204724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E41"/>
  <sheetViews>
    <sheetView zoomScalePageLayoutView="0" workbookViewId="0" topLeftCell="A1">
      <selection activeCell="N18" sqref="N18"/>
    </sheetView>
  </sheetViews>
  <sheetFormatPr defaultColWidth="9.140625" defaultRowHeight="15"/>
  <cols>
    <col min="1" max="1" width="34.7109375" style="11" customWidth="1"/>
    <col min="2" max="3" width="9.140625" style="11" customWidth="1"/>
    <col min="4" max="4" width="11.57421875" style="11" customWidth="1"/>
    <col min="5" max="7" width="9.140625" style="11" customWidth="1"/>
    <col min="8" max="8" width="24.8515625" style="11" bestFit="1" customWidth="1"/>
    <col min="9" max="12" width="12.421875" style="11" bestFit="1" customWidth="1"/>
    <col min="13" max="16384" width="9.140625" style="11" customWidth="1"/>
  </cols>
  <sheetData>
    <row r="1" ht="15">
      <c r="A1" s="1" t="s">
        <v>0</v>
      </c>
    </row>
    <row r="2" ht="15">
      <c r="A2" s="1" t="s">
        <v>121</v>
      </c>
    </row>
    <row r="4" spans="1:5" ht="15">
      <c r="A4" s="2" t="s">
        <v>24</v>
      </c>
      <c r="B4" s="3">
        <v>2018</v>
      </c>
      <c r="C4" s="3">
        <v>2017</v>
      </c>
      <c r="D4" s="3" t="s">
        <v>11</v>
      </c>
      <c r="E4" s="3">
        <v>2016</v>
      </c>
    </row>
    <row r="5" spans="1:5" ht="14.25">
      <c r="A5" s="6" t="s">
        <v>118</v>
      </c>
      <c r="B5" s="6">
        <v>298</v>
      </c>
      <c r="C5" s="7">
        <v>220</v>
      </c>
      <c r="D5" s="13">
        <f>(B5-C5)*100/C5</f>
        <v>35.45454545454545</v>
      </c>
      <c r="E5" s="7">
        <v>105</v>
      </c>
    </row>
    <row r="6" spans="1:5" ht="14.25">
      <c r="A6" s="6" t="s">
        <v>119</v>
      </c>
      <c r="B6" s="6">
        <v>457</v>
      </c>
      <c r="C6" s="7">
        <v>530</v>
      </c>
      <c r="D6" s="13">
        <f aca="true" t="shared" si="0" ref="D6:D37">(B6-C6)*100/C6</f>
        <v>-13.773584905660377</v>
      </c>
      <c r="E6" s="7">
        <v>396</v>
      </c>
    </row>
    <row r="7" spans="1:5" ht="14.25">
      <c r="A7" s="6" t="s">
        <v>120</v>
      </c>
      <c r="B7" s="6">
        <v>318</v>
      </c>
      <c r="C7" s="7">
        <v>259</v>
      </c>
      <c r="D7" s="13">
        <f t="shared" si="0"/>
        <v>22.77992277992278</v>
      </c>
      <c r="E7" s="7">
        <v>253</v>
      </c>
    </row>
    <row r="8" spans="1:5" ht="14.25">
      <c r="A8" s="6" t="s">
        <v>89</v>
      </c>
      <c r="B8" s="6">
        <v>368</v>
      </c>
      <c r="C8" s="7">
        <v>376</v>
      </c>
      <c r="D8" s="13">
        <f t="shared" si="0"/>
        <v>-2.127659574468085</v>
      </c>
      <c r="E8" s="7">
        <v>288</v>
      </c>
    </row>
    <row r="9" spans="1:5" ht="14.25">
      <c r="A9" s="6" t="s">
        <v>90</v>
      </c>
      <c r="B9" s="6">
        <v>491</v>
      </c>
      <c r="C9" s="7">
        <v>395</v>
      </c>
      <c r="D9" s="13">
        <f t="shared" si="0"/>
        <v>24.303797468354432</v>
      </c>
      <c r="E9" s="7">
        <v>219</v>
      </c>
    </row>
    <row r="10" spans="1:5" ht="14.25">
      <c r="A10" s="6" t="s">
        <v>91</v>
      </c>
      <c r="B10" s="6">
        <v>348</v>
      </c>
      <c r="C10" s="7">
        <v>306</v>
      </c>
      <c r="D10" s="13">
        <f t="shared" si="0"/>
        <v>13.72549019607843</v>
      </c>
      <c r="E10" s="7">
        <v>134</v>
      </c>
    </row>
    <row r="11" spans="1:5" ht="14.25">
      <c r="A11" s="6" t="s">
        <v>92</v>
      </c>
      <c r="B11" s="6">
        <v>40</v>
      </c>
      <c r="C11" s="7">
        <v>28</v>
      </c>
      <c r="D11" s="13">
        <f t="shared" si="0"/>
        <v>42.857142857142854</v>
      </c>
      <c r="E11" s="7">
        <v>20</v>
      </c>
    </row>
    <row r="12" spans="1:5" ht="14.25">
      <c r="A12" s="6" t="s">
        <v>93</v>
      </c>
      <c r="B12" s="6">
        <v>114</v>
      </c>
      <c r="C12" s="7">
        <v>63</v>
      </c>
      <c r="D12" s="13">
        <f t="shared" si="0"/>
        <v>80.95238095238095</v>
      </c>
      <c r="E12" s="7">
        <v>75</v>
      </c>
    </row>
    <row r="13" spans="1:5" ht="14.25">
      <c r="A13" s="6" t="s">
        <v>94</v>
      </c>
      <c r="B13" s="6">
        <v>380</v>
      </c>
      <c r="C13" s="7">
        <v>311</v>
      </c>
      <c r="D13" s="13">
        <f t="shared" si="0"/>
        <v>22.186495176848876</v>
      </c>
      <c r="E13" s="7">
        <v>266</v>
      </c>
    </row>
    <row r="14" spans="1:5" ht="14.25">
      <c r="A14" s="6" t="s">
        <v>95</v>
      </c>
      <c r="B14" s="6">
        <v>152</v>
      </c>
      <c r="C14" s="7">
        <v>142</v>
      </c>
      <c r="D14" s="13">
        <f t="shared" si="0"/>
        <v>7.042253521126761</v>
      </c>
      <c r="E14" s="7">
        <v>93</v>
      </c>
    </row>
    <row r="15" spans="1:5" ht="14.25">
      <c r="A15" s="6" t="s">
        <v>96</v>
      </c>
      <c r="B15" s="6">
        <v>589</v>
      </c>
      <c r="C15" s="7">
        <v>604</v>
      </c>
      <c r="D15" s="13">
        <f t="shared" si="0"/>
        <v>-2.4834437086092715</v>
      </c>
      <c r="E15" s="7">
        <v>322</v>
      </c>
    </row>
    <row r="16" spans="1:5" ht="14.25">
      <c r="A16" s="6" t="s">
        <v>97</v>
      </c>
      <c r="B16" s="6">
        <v>243</v>
      </c>
      <c r="C16" s="7">
        <v>201</v>
      </c>
      <c r="D16" s="13">
        <f t="shared" si="0"/>
        <v>20.895522388059703</v>
      </c>
      <c r="E16" s="7">
        <v>111</v>
      </c>
    </row>
    <row r="17" spans="1:5" ht="14.25">
      <c r="A17" s="6" t="s">
        <v>98</v>
      </c>
      <c r="B17" s="6">
        <v>679</v>
      </c>
      <c r="C17" s="7">
        <v>639</v>
      </c>
      <c r="D17" s="13">
        <f t="shared" si="0"/>
        <v>6.259780907668231</v>
      </c>
      <c r="E17" s="7">
        <v>428</v>
      </c>
    </row>
    <row r="18" spans="1:5" ht="14.25">
      <c r="A18" s="6" t="s">
        <v>99</v>
      </c>
      <c r="B18" s="6">
        <v>185</v>
      </c>
      <c r="C18" s="7">
        <v>175</v>
      </c>
      <c r="D18" s="13">
        <f t="shared" si="0"/>
        <v>5.714285714285714</v>
      </c>
      <c r="E18" s="7">
        <v>101</v>
      </c>
    </row>
    <row r="19" spans="1:5" ht="14.25">
      <c r="A19" s="6" t="s">
        <v>100</v>
      </c>
      <c r="B19" s="6">
        <v>243</v>
      </c>
      <c r="C19" s="7">
        <v>292</v>
      </c>
      <c r="D19" s="13">
        <f t="shared" si="0"/>
        <v>-16.78082191780822</v>
      </c>
      <c r="E19" s="7">
        <v>159</v>
      </c>
    </row>
    <row r="20" spans="1:5" ht="14.25">
      <c r="A20" s="6" t="s">
        <v>101</v>
      </c>
      <c r="B20" s="6">
        <v>448</v>
      </c>
      <c r="C20" s="7">
        <v>427</v>
      </c>
      <c r="D20" s="13">
        <f t="shared" si="0"/>
        <v>4.918032786885246</v>
      </c>
      <c r="E20" s="7">
        <v>357</v>
      </c>
    </row>
    <row r="21" spans="1:5" ht="14.25">
      <c r="A21" s="6" t="s">
        <v>102</v>
      </c>
      <c r="B21" s="6">
        <v>400</v>
      </c>
      <c r="C21" s="7">
        <v>372</v>
      </c>
      <c r="D21" s="13">
        <f t="shared" si="0"/>
        <v>7.526881720430108</v>
      </c>
      <c r="E21" s="7">
        <v>220</v>
      </c>
    </row>
    <row r="22" spans="1:5" ht="14.25">
      <c r="A22" s="6" t="s">
        <v>103</v>
      </c>
      <c r="B22" s="6">
        <v>548</v>
      </c>
      <c r="C22" s="7">
        <v>305</v>
      </c>
      <c r="D22" s="13">
        <f t="shared" si="0"/>
        <v>79.67213114754098</v>
      </c>
      <c r="E22" s="7">
        <v>254</v>
      </c>
    </row>
    <row r="23" spans="1:5" ht="14.25">
      <c r="A23" s="6" t="s">
        <v>104</v>
      </c>
      <c r="B23" s="6">
        <v>68</v>
      </c>
      <c r="C23" s="7">
        <v>59</v>
      </c>
      <c r="D23" s="13">
        <f t="shared" si="0"/>
        <v>15.254237288135593</v>
      </c>
      <c r="E23" s="7">
        <v>56</v>
      </c>
    </row>
    <row r="24" spans="1:5" ht="14.25">
      <c r="A24" s="6" t="s">
        <v>105</v>
      </c>
      <c r="B24" s="6">
        <v>593</v>
      </c>
      <c r="C24" s="7">
        <v>491</v>
      </c>
      <c r="D24" s="13">
        <f t="shared" si="0"/>
        <v>20.773930753564155</v>
      </c>
      <c r="E24" s="7">
        <v>334</v>
      </c>
    </row>
    <row r="25" spans="1:5" ht="14.25">
      <c r="A25" s="6" t="s">
        <v>106</v>
      </c>
      <c r="B25" s="6">
        <v>52</v>
      </c>
      <c r="C25" s="7">
        <v>71</v>
      </c>
      <c r="D25" s="13">
        <f t="shared" si="0"/>
        <v>-26.760563380281692</v>
      </c>
      <c r="E25" s="7">
        <v>39</v>
      </c>
    </row>
    <row r="26" spans="1:5" ht="14.25">
      <c r="A26" s="6" t="s">
        <v>107</v>
      </c>
      <c r="B26" s="6">
        <v>474</v>
      </c>
      <c r="C26" s="7">
        <v>407</v>
      </c>
      <c r="D26" s="13">
        <f t="shared" si="0"/>
        <v>16.461916461916463</v>
      </c>
      <c r="E26" s="7">
        <v>326</v>
      </c>
    </row>
    <row r="27" spans="1:5" ht="14.25">
      <c r="A27" s="6" t="s">
        <v>108</v>
      </c>
      <c r="B27" s="6">
        <v>536</v>
      </c>
      <c r="C27" s="7">
        <v>439</v>
      </c>
      <c r="D27" s="13">
        <f t="shared" si="0"/>
        <v>22.095671981776764</v>
      </c>
      <c r="E27" s="7">
        <v>221</v>
      </c>
    </row>
    <row r="28" spans="1:5" ht="14.25">
      <c r="A28" s="6" t="s">
        <v>109</v>
      </c>
      <c r="B28" s="6">
        <v>573</v>
      </c>
      <c r="C28" s="7">
        <v>579</v>
      </c>
      <c r="D28" s="13">
        <f t="shared" si="0"/>
        <v>-1.0362694300518134</v>
      </c>
      <c r="E28" s="7">
        <v>372</v>
      </c>
    </row>
    <row r="29" spans="1:5" ht="14.25">
      <c r="A29" s="6" t="s">
        <v>110</v>
      </c>
      <c r="B29" s="6">
        <v>499</v>
      </c>
      <c r="C29" s="7">
        <v>396</v>
      </c>
      <c r="D29" s="13">
        <f t="shared" si="0"/>
        <v>26.01010101010101</v>
      </c>
      <c r="E29" s="7">
        <v>331</v>
      </c>
    </row>
    <row r="30" spans="1:5" ht="14.25">
      <c r="A30" s="6" t="s">
        <v>111</v>
      </c>
      <c r="B30" s="6">
        <v>256</v>
      </c>
      <c r="C30" s="7">
        <v>247</v>
      </c>
      <c r="D30" s="13">
        <f t="shared" si="0"/>
        <v>3.6437246963562755</v>
      </c>
      <c r="E30" s="7">
        <v>145</v>
      </c>
    </row>
    <row r="31" spans="1:5" ht="14.25">
      <c r="A31" s="6" t="s">
        <v>112</v>
      </c>
      <c r="B31" s="6">
        <v>172</v>
      </c>
      <c r="C31" s="7">
        <v>147</v>
      </c>
      <c r="D31" s="13">
        <f t="shared" si="0"/>
        <v>17.006802721088434</v>
      </c>
      <c r="E31" s="7">
        <v>98</v>
      </c>
    </row>
    <row r="32" spans="1:5" ht="14.25">
      <c r="A32" s="6" t="s">
        <v>113</v>
      </c>
      <c r="B32" s="6">
        <v>244</v>
      </c>
      <c r="C32" s="7">
        <v>194</v>
      </c>
      <c r="D32" s="13">
        <f t="shared" si="0"/>
        <v>25.77319587628866</v>
      </c>
      <c r="E32" s="7">
        <v>78</v>
      </c>
    </row>
    <row r="33" spans="1:5" ht="14.25">
      <c r="A33" s="6" t="s">
        <v>114</v>
      </c>
      <c r="B33" s="6">
        <v>607</v>
      </c>
      <c r="C33" s="7">
        <v>638</v>
      </c>
      <c r="D33" s="13">
        <f t="shared" si="0"/>
        <v>-4.858934169278997</v>
      </c>
      <c r="E33" s="7">
        <v>446</v>
      </c>
    </row>
    <row r="34" spans="1:5" ht="14.25">
      <c r="A34" s="6" t="s">
        <v>115</v>
      </c>
      <c r="B34" s="6">
        <v>425</v>
      </c>
      <c r="C34" s="7">
        <v>300</v>
      </c>
      <c r="D34" s="13">
        <f t="shared" si="0"/>
        <v>41.666666666666664</v>
      </c>
      <c r="E34" s="7">
        <v>156</v>
      </c>
    </row>
    <row r="35" spans="1:5" ht="14.25">
      <c r="A35" s="6" t="s">
        <v>116</v>
      </c>
      <c r="B35" s="6">
        <v>351</v>
      </c>
      <c r="C35" s="7">
        <v>352</v>
      </c>
      <c r="D35" s="13">
        <f t="shared" si="0"/>
        <v>-0.2840909090909091</v>
      </c>
      <c r="E35" s="7">
        <v>233</v>
      </c>
    </row>
    <row r="36" spans="1:5" ht="14.25">
      <c r="A36" s="6" t="s">
        <v>117</v>
      </c>
      <c r="B36" s="6">
        <v>243</v>
      </c>
      <c r="C36" s="7">
        <v>175</v>
      </c>
      <c r="D36" s="13">
        <f t="shared" si="0"/>
        <v>38.857142857142854</v>
      </c>
      <c r="E36" s="7">
        <v>151</v>
      </c>
    </row>
    <row r="37" spans="1:5" ht="15">
      <c r="A37" s="2" t="s">
        <v>9</v>
      </c>
      <c r="B37" s="5">
        <f>SUM(B5:B36)</f>
        <v>11394</v>
      </c>
      <c r="C37" s="5">
        <f>SUM(C5:C36)</f>
        <v>10140</v>
      </c>
      <c r="D37" s="15">
        <f t="shared" si="0"/>
        <v>12.366863905325443</v>
      </c>
      <c r="E37" s="5">
        <f>SUM(E5:E36)</f>
        <v>6787</v>
      </c>
    </row>
    <row r="39" ht="14.25">
      <c r="A39" s="10" t="s">
        <v>10</v>
      </c>
    </row>
    <row r="41" spans="1:3" ht="14.25">
      <c r="A41" s="12" t="s">
        <v>23</v>
      </c>
      <c r="B41" s="61"/>
      <c r="C41" s="61"/>
    </row>
  </sheetData>
  <sheetProtection/>
  <printOptions/>
  <pageMargins left="0.511811024" right="0.511811024" top="0.787401575" bottom="0.787401575" header="0.31496062" footer="0.3149606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Luciana Araujo Amorim dos Santos</cp:lastModifiedBy>
  <cp:lastPrinted>2018-01-16T17:47:37Z</cp:lastPrinted>
  <dcterms:created xsi:type="dcterms:W3CDTF">2015-01-18T20:40:06Z</dcterms:created>
  <dcterms:modified xsi:type="dcterms:W3CDTF">2019-01-11T17:32:44Z</dcterms:modified>
  <cp:category/>
  <cp:version/>
  <cp:contentType/>
  <cp:contentStatus/>
</cp:coreProperties>
</file>